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6" activeTab="9"/>
  </bookViews>
  <sheets>
    <sheet name="ДЕНЬ 10 пятница " sheetId="1" r:id="rId1"/>
    <sheet name="ДЕНЬ 1 понедельник " sheetId="2" r:id="rId2"/>
    <sheet name="день  2  вторник" sheetId="3" r:id="rId3"/>
    <sheet name="день  3 среда  " sheetId="4" r:id="rId4"/>
    <sheet name="день 4 четверг" sheetId="10" r:id="rId5"/>
    <sheet name="день 5 пятница " sheetId="6" r:id="rId6"/>
    <sheet name="день 6 понедельник" sheetId="7" r:id="rId7"/>
    <sheet name="день 7 вторник" sheetId="8" r:id="rId8"/>
    <sheet name="день 8 среда" sheetId="9" r:id="rId9"/>
    <sheet name="день 9 четверг." sheetId="5" r:id="rId10"/>
    <sheet name="Лист1" sheetId="11" r:id="rId11"/>
    <sheet name="Лист2" sheetId="12" r:id="rId12"/>
  </sheets>
  <calcPr calcId="124519"/>
</workbook>
</file>

<file path=xl/calcChain.xml><?xml version="1.0" encoding="utf-8"?>
<calcChain xmlns="http://schemas.openxmlformats.org/spreadsheetml/2006/main">
  <c r="D34" i="9"/>
  <c r="D22"/>
  <c r="I32" i="8"/>
  <c r="H32"/>
  <c r="G32"/>
  <c r="F32"/>
  <c r="D32"/>
  <c r="E32"/>
  <c r="I31"/>
  <c r="H31"/>
  <c r="G31"/>
  <c r="F31"/>
  <c r="E31"/>
  <c r="D31"/>
  <c r="I27"/>
  <c r="H27"/>
  <c r="G27"/>
  <c r="F27"/>
  <c r="E27"/>
  <c r="D27"/>
  <c r="I34" i="7"/>
  <c r="H34"/>
  <c r="G34"/>
  <c r="F34"/>
  <c r="E34"/>
  <c r="I30"/>
  <c r="H30"/>
  <c r="G30"/>
  <c r="F30"/>
  <c r="E30"/>
  <c r="D30"/>
  <c r="I23"/>
  <c r="H23"/>
  <c r="G23"/>
  <c r="F23"/>
  <c r="E23"/>
  <c r="I14"/>
  <c r="H14"/>
  <c r="G14"/>
  <c r="F14"/>
  <c r="E14"/>
  <c r="D14"/>
  <c r="D23"/>
  <c r="I32" i="6"/>
  <c r="H32"/>
  <c r="G32"/>
  <c r="F32"/>
  <c r="E32"/>
  <c r="D32"/>
  <c r="I31"/>
  <c r="H31"/>
  <c r="G31"/>
  <c r="F31"/>
  <c r="E31"/>
  <c r="D31"/>
  <c r="I27"/>
  <c r="H27"/>
  <c r="G27"/>
  <c r="F27"/>
  <c r="E27"/>
  <c r="D27"/>
  <c r="I14"/>
  <c r="H14"/>
  <c r="G14"/>
  <c r="F14"/>
  <c r="E14"/>
  <c r="D14"/>
  <c r="D32" i="4"/>
  <c r="E31"/>
  <c r="E21"/>
  <c r="E32"/>
  <c r="I27"/>
  <c r="H27"/>
  <c r="G27"/>
  <c r="F27"/>
  <c r="E27"/>
  <c r="D27"/>
  <c r="D21"/>
  <c r="D32" i="3"/>
  <c r="D21"/>
  <c r="F32"/>
  <c r="E32"/>
  <c r="I31"/>
  <c r="H31"/>
  <c r="G31"/>
  <c r="F31"/>
  <c r="E31"/>
  <c r="I27"/>
  <c r="H27"/>
  <c r="G27"/>
  <c r="F27"/>
  <c r="E27"/>
  <c r="D27"/>
  <c r="D31"/>
  <c r="I14"/>
  <c r="H14"/>
  <c r="G14"/>
  <c r="F14"/>
  <c r="E14"/>
  <c r="D14"/>
  <c r="I31" i="2"/>
  <c r="H31"/>
  <c r="G31"/>
  <c r="F31"/>
  <c r="E31"/>
  <c r="E29"/>
  <c r="I25"/>
  <c r="H25"/>
  <c r="G25"/>
  <c r="F25"/>
  <c r="E25"/>
  <c r="D25"/>
  <c r="I20"/>
  <c r="H20"/>
  <c r="G20"/>
  <c r="F20"/>
  <c r="E20"/>
  <c r="D20"/>
  <c r="I33" i="5"/>
  <c r="H33"/>
  <c r="G33"/>
  <c r="F33"/>
  <c r="E33"/>
  <c r="D33"/>
  <c r="I28"/>
  <c r="H28"/>
  <c r="G28"/>
  <c r="F28"/>
  <c r="E28"/>
  <c r="D28"/>
  <c r="I32"/>
  <c r="H32"/>
  <c r="G32"/>
  <c r="F32"/>
  <c r="E32"/>
  <c r="H10" i="7"/>
  <c r="H35" s="1"/>
  <c r="L21" i="11"/>
  <c r="N21" s="1"/>
  <c r="L20"/>
  <c r="N20" s="1"/>
  <c r="L19"/>
  <c r="N19" s="1"/>
  <c r="L18"/>
  <c r="N18" s="1"/>
  <c r="L17"/>
  <c r="N17" s="1"/>
  <c r="L10"/>
  <c r="N10" s="1"/>
  <c r="Q10" s="1"/>
  <c r="L9"/>
  <c r="N9" s="1"/>
  <c r="Q9" s="1"/>
  <c r="L8"/>
  <c r="N8" s="1"/>
  <c r="Q8" s="1"/>
  <c r="L7"/>
  <c r="N7" s="1"/>
  <c r="Q7" s="1"/>
  <c r="L6"/>
  <c r="F37"/>
  <c r="F39" s="1"/>
  <c r="E37"/>
  <c r="E39" s="1"/>
  <c r="D37"/>
  <c r="D39" s="1"/>
  <c r="C37"/>
  <c r="C39" s="1"/>
  <c r="B37"/>
  <c r="B39" s="1"/>
  <c r="K22"/>
  <c r="J22"/>
  <c r="I22"/>
  <c r="H22"/>
  <c r="G22"/>
  <c r="F22"/>
  <c r="E22"/>
  <c r="D22"/>
  <c r="C22"/>
  <c r="B22"/>
  <c r="K11"/>
  <c r="J11"/>
  <c r="I11"/>
  <c r="H11"/>
  <c r="G11"/>
  <c r="F11"/>
  <c r="E11"/>
  <c r="D11"/>
  <c r="C11"/>
  <c r="B11"/>
  <c r="L11" l="1"/>
  <c r="N11" s="1"/>
  <c r="Q11" s="1"/>
  <c r="N6"/>
  <c r="Q6" s="1"/>
  <c r="I10" i="7"/>
  <c r="I35" s="1"/>
  <c r="G10"/>
  <c r="G35" s="1"/>
  <c r="F10"/>
  <c r="F35" s="1"/>
  <c r="E10"/>
  <c r="E35" s="1"/>
  <c r="D10"/>
  <c r="D35" s="1"/>
  <c r="I32" i="10" l="1"/>
  <c r="H32"/>
  <c r="G32"/>
  <c r="F32"/>
  <c r="E32"/>
  <c r="D32"/>
  <c r="I26"/>
  <c r="H26"/>
  <c r="G26"/>
  <c r="F26"/>
  <c r="E26"/>
  <c r="D26"/>
  <c r="I22"/>
  <c r="H22"/>
  <c r="G22"/>
  <c r="F22"/>
  <c r="E22"/>
  <c r="D22"/>
  <c r="I14"/>
  <c r="H14"/>
  <c r="G14"/>
  <c r="F14"/>
  <c r="E14"/>
  <c r="D14"/>
  <c r="I10"/>
  <c r="I33" s="1"/>
  <c r="H10"/>
  <c r="H33" s="1"/>
  <c r="G10"/>
  <c r="G33" s="1"/>
  <c r="F10"/>
  <c r="F33" s="1"/>
  <c r="E10"/>
  <c r="E33" s="1"/>
  <c r="D10"/>
  <c r="I29" i="9" l="1"/>
  <c r="H29"/>
  <c r="G29"/>
  <c r="F29"/>
  <c r="E29"/>
  <c r="D29"/>
  <c r="I33"/>
  <c r="H33"/>
  <c r="G33"/>
  <c r="F33"/>
  <c r="E33"/>
  <c r="D33"/>
  <c r="I22"/>
  <c r="H22"/>
  <c r="G22"/>
  <c r="F22"/>
  <c r="E22"/>
  <c r="I14"/>
  <c r="H14"/>
  <c r="G14"/>
  <c r="F14"/>
  <c r="E14"/>
  <c r="D14"/>
  <c r="I10"/>
  <c r="I34" s="1"/>
  <c r="H10"/>
  <c r="G10"/>
  <c r="G34" s="1"/>
  <c r="F10"/>
  <c r="E10"/>
  <c r="E34" s="1"/>
  <c r="D10"/>
  <c r="F34" l="1"/>
  <c r="H34"/>
  <c r="I21" i="8"/>
  <c r="H21"/>
  <c r="G21"/>
  <c r="F21"/>
  <c r="E21"/>
  <c r="D21"/>
  <c r="I14"/>
  <c r="H14"/>
  <c r="G14"/>
  <c r="F14"/>
  <c r="E14"/>
  <c r="D14"/>
  <c r="I10"/>
  <c r="H10"/>
  <c r="G10"/>
  <c r="F10"/>
  <c r="E10"/>
  <c r="D10"/>
  <c r="I22" i="6"/>
  <c r="H22"/>
  <c r="G22"/>
  <c r="F22"/>
  <c r="E22"/>
  <c r="D22"/>
  <c r="I10"/>
  <c r="H10"/>
  <c r="G10"/>
  <c r="F10"/>
  <c r="E10"/>
  <c r="D10"/>
  <c r="I21" i="5"/>
  <c r="H21"/>
  <c r="G21"/>
  <c r="F21"/>
  <c r="E21"/>
  <c r="D21"/>
  <c r="I11"/>
  <c r="H11"/>
  <c r="G11"/>
  <c r="F11"/>
  <c r="E11"/>
  <c r="D11"/>
  <c r="I31" i="4" l="1"/>
  <c r="H31"/>
  <c r="G31"/>
  <c r="F31"/>
  <c r="D31"/>
  <c r="I21"/>
  <c r="H21"/>
  <c r="G21"/>
  <c r="F21"/>
  <c r="I13"/>
  <c r="H13"/>
  <c r="G13"/>
  <c r="F13"/>
  <c r="E13"/>
  <c r="D13"/>
  <c r="I10"/>
  <c r="I32" s="1"/>
  <c r="H10"/>
  <c r="G10"/>
  <c r="G32" s="1"/>
  <c r="F10"/>
  <c r="E10"/>
  <c r="D10"/>
  <c r="F32" l="1"/>
  <c r="H32"/>
  <c r="I21" i="3"/>
  <c r="H21"/>
  <c r="G21"/>
  <c r="F21"/>
  <c r="E21"/>
  <c r="I10"/>
  <c r="H10"/>
  <c r="H32" s="1"/>
  <c r="G10"/>
  <c r="F10"/>
  <c r="E10"/>
  <c r="D10"/>
  <c r="I32" l="1"/>
  <c r="G32"/>
  <c r="I29" i="2"/>
  <c r="H29"/>
  <c r="G29"/>
  <c r="F29"/>
  <c r="D29"/>
  <c r="I13"/>
  <c r="H13"/>
  <c r="G13"/>
  <c r="F13"/>
  <c r="E13"/>
  <c r="D13"/>
  <c r="I10"/>
  <c r="H10"/>
  <c r="G10"/>
  <c r="F10"/>
  <c r="E10"/>
  <c r="D10"/>
  <c r="I37" i="1" l="1"/>
  <c r="H37"/>
  <c r="G37"/>
  <c r="F37"/>
  <c r="E37"/>
  <c r="D37"/>
  <c r="I30"/>
  <c r="H30"/>
  <c r="G30"/>
  <c r="F30"/>
  <c r="E30"/>
  <c r="D30"/>
  <c r="I26"/>
  <c r="H26"/>
  <c r="G26"/>
  <c r="F26"/>
  <c r="E26"/>
  <c r="D26"/>
  <c r="I14"/>
  <c r="H14"/>
  <c r="G14"/>
  <c r="F14"/>
  <c r="E14"/>
  <c r="D14"/>
  <c r="I10"/>
  <c r="I38" s="1"/>
  <c r="H10"/>
  <c r="H38" s="1"/>
  <c r="G10"/>
  <c r="G38" s="1"/>
  <c r="F10"/>
  <c r="F38" s="1"/>
  <c r="E10"/>
  <c r="E38" s="1"/>
  <c r="D10"/>
</calcChain>
</file>

<file path=xl/sharedStrings.xml><?xml version="1.0" encoding="utf-8"?>
<sst xmlns="http://schemas.openxmlformats.org/spreadsheetml/2006/main" count="700" uniqueCount="308">
  <si>
    <t>Неделя: первая</t>
  </si>
  <si>
    <t>Сезон: осень-Зима</t>
  </si>
  <si>
    <t>№ рецептур</t>
  </si>
  <si>
    <t>Наименование блюда</t>
  </si>
  <si>
    <t>выход</t>
  </si>
  <si>
    <t>Объемы приемов пищи</t>
  </si>
  <si>
    <t>Ккал</t>
  </si>
  <si>
    <t>Пищевые вещества</t>
  </si>
  <si>
    <t>Б</t>
  </si>
  <si>
    <t>Ж</t>
  </si>
  <si>
    <t>У</t>
  </si>
  <si>
    <t>С</t>
  </si>
  <si>
    <t>Завтрак</t>
  </si>
  <si>
    <t>Сб. Пермь  2001г. ТК №90</t>
  </si>
  <si>
    <t>Каша манная с маслом сливочным</t>
  </si>
  <si>
    <t>1/175/5</t>
  </si>
  <si>
    <t>Сб. Пермь 2001г..ТК №264</t>
  </si>
  <si>
    <t>Чай с сахаром</t>
  </si>
  <si>
    <t>1/180</t>
  </si>
  <si>
    <t>Сб. Москва 2016 г. ТК № 5</t>
  </si>
  <si>
    <t>Бутерброд: батон с повидлом</t>
  </si>
  <si>
    <t>1/30/10</t>
  </si>
  <si>
    <t>2-й завтрак</t>
  </si>
  <si>
    <t>Сб. Москва 2016г. ТК №418</t>
  </si>
  <si>
    <t>Сок натуральный</t>
  </si>
  <si>
    <t>1\150</t>
  </si>
  <si>
    <t>Обед</t>
  </si>
  <si>
    <t>Сб. Москва 2011г. ТК №22</t>
  </si>
  <si>
    <t>Салат из картофеля с соленым огурцом</t>
  </si>
  <si>
    <t>Сб. Пермь 2001г. ТК №34 п/ф « МУП КП» ТТК №1006-17</t>
  </si>
  <si>
    <t>Свекольник со сметаной и куриными фрикадельками</t>
  </si>
  <si>
    <t>1/250/12,5/10</t>
  </si>
  <si>
    <t>ПФ «МУП КП» ТТК №510</t>
  </si>
  <si>
    <t>Котлета «Нежная» с маслом сливочным</t>
  </si>
  <si>
    <t>1/70/5</t>
  </si>
  <si>
    <t>Сб. Пермь 2001г.ТК №194</t>
  </si>
  <si>
    <t>Макаронные изделия отварные</t>
  </si>
  <si>
    <t>1/150</t>
  </si>
  <si>
    <t>Сб. Пермь 2001г. ТК № 241</t>
  </si>
  <si>
    <t>Компот из смеси сухофруктов</t>
  </si>
  <si>
    <t>Хлеб ржаной</t>
  </si>
  <si>
    <t>Полдник</t>
  </si>
  <si>
    <t>Сб. Пермь 2001г. ТК №255</t>
  </si>
  <si>
    <t>Молоко кипячённое</t>
  </si>
  <si>
    <t>1/200</t>
  </si>
  <si>
    <t>Кондитерское изделие (пряник)</t>
  </si>
  <si>
    <t>Ужин</t>
  </si>
  <si>
    <t>Сб. Москва 2004г.ТК №576</t>
  </si>
  <si>
    <t>Помидор свежий</t>
  </si>
  <si>
    <t>Сб. Пермь 2001г.ТК №110</t>
  </si>
  <si>
    <t>Омлет натуральный с маслом сливочный</t>
  </si>
  <si>
    <t>1/155/5</t>
  </si>
  <si>
    <t>Сб. Пермь 2001г. ТК №263</t>
  </si>
  <si>
    <t>Фрукт</t>
  </si>
  <si>
    <t>1/100</t>
  </si>
  <si>
    <t>Хлеб пшеничный</t>
  </si>
  <si>
    <t>ИТОГО:</t>
  </si>
  <si>
    <t xml:space="preserve">ВСЕГО ЗА ДЕНЬ </t>
  </si>
  <si>
    <t>№ Рецептур</t>
  </si>
  <si>
    <t>Выход</t>
  </si>
  <si>
    <t>Объёмы</t>
  </si>
  <si>
    <t>приёмов пищи</t>
  </si>
  <si>
    <t>у</t>
  </si>
  <si>
    <t>Сб. Пермь 2001г. ТК №93</t>
  </si>
  <si>
    <t>Каша овсяная  из хлопьев «Геркулес» с маслом сливочным</t>
  </si>
  <si>
    <t>Сб. Пермь 2001г. ТК № 248</t>
  </si>
  <si>
    <t>Какао с молоком</t>
  </si>
  <si>
    <t>Сб. Москва 2016г. ТК №1</t>
  </si>
  <si>
    <t>Бутерброд: батон с маслом сливочным</t>
  </si>
  <si>
    <t>Сб. Москва 2012г. ТК №81,ТК №115</t>
  </si>
  <si>
    <t>Суп картофельный с бобовыми на мясном бульоне с гренками</t>
  </si>
  <si>
    <t>Сб. Пермь 2001г. ТК № 152</t>
  </si>
  <si>
    <t>Гуляш из отварной говядины</t>
  </si>
  <si>
    <t>Сб. Москва 2004г., табл. 510</t>
  </si>
  <si>
    <t>Каша гречневая вязкая</t>
  </si>
  <si>
    <t>Сб. Пермь 2001г. ТК №239</t>
  </si>
  <si>
    <t>Компот из плодов или ягод сушёных (курага)</t>
  </si>
  <si>
    <t>ТТК №721-15</t>
  </si>
  <si>
    <t>Чай с молоком без сахара</t>
  </si>
  <si>
    <t>П/Ф «МУП КП» ТТК №907/1-17</t>
  </si>
  <si>
    <t>2/60/30</t>
  </si>
  <si>
    <t>Сб. Пермь 2001г. ТК №256</t>
  </si>
  <si>
    <t>Напиток из плодов шиповника</t>
  </si>
  <si>
    <t>Всего за день:</t>
  </si>
  <si>
    <t xml:space="preserve">Ккал    </t>
  </si>
  <si>
    <t>Сб. Пермь 2001г. ТК №98</t>
  </si>
  <si>
    <t>Каша рисовая молочная с маслом сливочным</t>
  </si>
  <si>
    <t>1/175//5</t>
  </si>
  <si>
    <t>Сб. Пермь 2001г. ТК №260</t>
  </si>
  <si>
    <t>Чай с сахаром и лимоном</t>
  </si>
  <si>
    <t>Сб. Москва 2016г. ТК №3</t>
  </si>
  <si>
    <t>Бутерброд :батон с сыром</t>
  </si>
  <si>
    <t>Сб. Москва ТК №418</t>
  </si>
  <si>
    <t>ТТК №550-16 МУП КП</t>
  </si>
  <si>
    <t>Сб. Пермь 2001г. ТК №33, п/ф «МУП КП»ТТК №1006-17</t>
  </si>
  <si>
    <t>СБ. Москва 2004г. ТК №719</t>
  </si>
  <si>
    <t>Пельмени отварные с маслом сливочным</t>
  </si>
  <si>
    <t>1/150/5</t>
  </si>
  <si>
    <t>СБ. Пермь 2001г. ТК №239</t>
  </si>
  <si>
    <t>Компот из плодов или ягод сушёных (изюм)</t>
  </si>
  <si>
    <t>Сб. Пермь 2001г. ТК №251</t>
  </si>
  <si>
    <t>Кисломолочный напиток</t>
  </si>
  <si>
    <t>Кондитерское изделие (печенье овсяное)</t>
  </si>
  <si>
    <t>СБ. Москва 2016г.ТТК №36</t>
  </si>
  <si>
    <t>Салат «Пёстрый»</t>
  </si>
  <si>
    <t>СБ. Москва 2016г. ТК №164</t>
  </si>
  <si>
    <t>Запеканка картофельная с печенью</t>
  </si>
  <si>
    <t>Чай с молоком и сахаром</t>
  </si>
  <si>
    <t>итого:</t>
  </si>
  <si>
    <t>всего за день:</t>
  </si>
  <si>
    <t>Сб. Пермь 2001г. ТК №99</t>
  </si>
  <si>
    <t>Каша ячневая молочная с маслом сливочным</t>
  </si>
  <si>
    <t>Сб. Пермь 2001г. ТК №253</t>
  </si>
  <si>
    <t>Кофейный напиток</t>
  </si>
  <si>
    <t>Сб. Москва 2016г. ТК №5</t>
  </si>
  <si>
    <t>Бутерброд :батон с повидлом</t>
  </si>
  <si>
    <t>Сб. Москва 2016г.ТК №32</t>
  </si>
  <si>
    <t>Сб. Москва 2012г. ТК №87</t>
  </si>
  <si>
    <t>Суп картофельный из консерв рыбных</t>
  </si>
  <si>
    <t>П/Ф «МУП КП» ТТК №490-16</t>
  </si>
  <si>
    <t>Котлета куриная «Петушок» с маслом сливочным</t>
  </si>
  <si>
    <t>СБ. Пермь 2001г. ТК №77</t>
  </si>
  <si>
    <t>Рагу из овощей</t>
  </si>
  <si>
    <t>Сб. Москва 2001г. ТК №240</t>
  </si>
  <si>
    <t>Компот из свежих плодов и ягод (слива)</t>
  </si>
  <si>
    <t>Молоко кипячёное</t>
  </si>
  <si>
    <t>Булочка ИХЗ с посыпкой</t>
  </si>
  <si>
    <t>П/ф «МУП КП» ТТК №2016-18</t>
  </si>
  <si>
    <t>Котлета рыбная «Мечта» с соусом белым основным</t>
  </si>
  <si>
    <t>1/70/30</t>
  </si>
  <si>
    <t>ТТК №403-15</t>
  </si>
  <si>
    <t>Гарнир «Забава»</t>
  </si>
  <si>
    <t>2/150</t>
  </si>
  <si>
    <t>Сб. Пермь ТК 2001г. ТК №251</t>
  </si>
  <si>
    <t>Чай без сахара</t>
  </si>
  <si>
    <t xml:space="preserve">Всего за день </t>
  </si>
  <si>
    <t> </t>
  </si>
  <si>
    <t>Сб. Пермь 2001г. ТК №44</t>
  </si>
  <si>
    <t>Суп молочный с макаронными изделиями</t>
  </si>
  <si>
    <t>Бутерброд :батон с маслом</t>
  </si>
  <si>
    <t>Сб. Москва 2001г.Тк №2/1</t>
  </si>
  <si>
    <t>Сб. Пермь 2001г. ТК №56</t>
  </si>
  <si>
    <t>Щи из свежей капусты на мясном бульоне со сметаной</t>
  </si>
  <si>
    <t>СБ. Пермь 2001г. ТК №163</t>
  </si>
  <si>
    <t>Плов из отварной говядины</t>
  </si>
  <si>
    <t>СБ. Пермь 2001г. ТК №233</t>
  </si>
  <si>
    <t>Кисель из плодово-ягодного экстракта</t>
  </si>
  <si>
    <t>ТТК №020</t>
  </si>
  <si>
    <t>Салат из отварной моркови с яблоком</t>
  </si>
  <si>
    <t>СБ. Москва 2016г. ТК №150</t>
  </si>
  <si>
    <t>Котлеты картофельные с маслом сливочным</t>
  </si>
  <si>
    <t>2/60/5</t>
  </si>
  <si>
    <t>Сб. Пермь ТК 2001г. ТК №256</t>
  </si>
  <si>
    <t xml:space="preserve">Всего: </t>
  </si>
  <si>
    <t>Неделя вторая</t>
  </si>
  <si>
    <t>Сезон: Осень-зима</t>
  </si>
  <si>
    <t>Сб. Пермь  2001г. ТК №84</t>
  </si>
  <si>
    <t>Каша молочная «Дружба» с маслом сливочным</t>
  </si>
  <si>
    <t>Сб. Пермь 2001г..ТК №260</t>
  </si>
  <si>
    <t>Сб. Москва 2016 г. ТК № 9</t>
  </si>
  <si>
    <t>ТТК №557-16</t>
  </si>
  <si>
    <t>Сб. Пермь 2001г. ТК №35 п/ф « МУП КП» ТТК №1006-17</t>
  </si>
  <si>
    <t>Сб.Пермь 2001г. ТК № 144</t>
  </si>
  <si>
    <t>Сб. Пермь 2001г.ТК № 206</t>
  </si>
  <si>
    <t xml:space="preserve">Картофельное пюре </t>
  </si>
  <si>
    <t>Сб. Пермь 2001г. ТК № 239</t>
  </si>
  <si>
    <t>1/210</t>
  </si>
  <si>
    <t>Кондитерское изделие (баранка)</t>
  </si>
  <si>
    <t>П/Ф «МУП КП»ТТК №907/1-18,сб.Москва 2016г,ТК№ 378</t>
  </si>
  <si>
    <t xml:space="preserve">Всего за день: </t>
  </si>
  <si>
    <t>Неделя: вторая</t>
  </si>
  <si>
    <t>Сб.Пермь 2001г. ТК №96</t>
  </si>
  <si>
    <t xml:space="preserve">Каша пшённая жидкая с маслом сливочным </t>
  </si>
  <si>
    <t>ТТК № 721-15 Сб.Пермь 2001г. ТК №261</t>
  </si>
  <si>
    <t>Сб.Пермь 2001г. ТК №3</t>
  </si>
  <si>
    <t>Бутерброд: батон с сыром</t>
  </si>
  <si>
    <t>Сб. Москва 2004г. ТК №612</t>
  </si>
  <si>
    <t>Маринад овощной</t>
  </si>
  <si>
    <t>Сб. Москва 2004г. ТК №111</t>
  </si>
  <si>
    <t xml:space="preserve">Борщ сибирский на мясном бульоне со сметаной </t>
  </si>
  <si>
    <t>Сб. Пермь 2001г.ТК №153</t>
  </si>
  <si>
    <t xml:space="preserve">Жаркое по-домашнему из отварной говядины </t>
  </si>
  <si>
    <t>Сб. Пермь 2001г. ТК № 233</t>
  </si>
  <si>
    <t xml:space="preserve">Кисель из плодово-ягодного экстракта </t>
  </si>
  <si>
    <t xml:space="preserve">П/Ф»МУП КП» ТТК№522-1.Сб.Москва 2016г.№ 367 </t>
  </si>
  <si>
    <t>Котлета по-хлыновски с соусом томатным</t>
  </si>
  <si>
    <t>Сб. Пермь 2001ТК № 192</t>
  </si>
  <si>
    <t xml:space="preserve">Рис припущенный </t>
  </si>
  <si>
    <t>Чай  с сахаром</t>
  </si>
  <si>
    <t xml:space="preserve">всего за день </t>
  </si>
  <si>
    <t>Сезон: осень-зима</t>
  </si>
  <si>
    <t>П/Ф «МУП КП ТТК № 2016-18 а</t>
  </si>
  <si>
    <t>Запеканка творожная со сгущенным молоком</t>
  </si>
  <si>
    <t>1/150/30</t>
  </si>
  <si>
    <t>ТТК № 721-15</t>
  </si>
  <si>
    <t xml:space="preserve"> Сб. Москва 2016 г. тк № 1</t>
  </si>
  <si>
    <t>Бутерброд: батон с  маслом</t>
  </si>
  <si>
    <t>Сб. Москва 2016 г. ТК № 418</t>
  </si>
  <si>
    <t>Сб. Москва 2004г. ТК №25</t>
  </si>
  <si>
    <t>Сб. Пермь 2001г. ТК №37 п/ф « МУП КП» ТТК №1005-17</t>
  </si>
  <si>
    <t>Суп картофельный с клёцками и куриными фрикадельками</t>
  </si>
  <si>
    <t>Сб Москва 2004 г. ТК № 413</t>
  </si>
  <si>
    <t>Сб. Пермь 2001г.ТК №108</t>
  </si>
  <si>
    <t>Сб. Москва 2016 г. ТК №35</t>
  </si>
  <si>
    <t>Сб.  2016 г. ТК № 221</t>
  </si>
  <si>
    <t>Макароны запеченные с сыром</t>
  </si>
  <si>
    <t>Чай  без сахара</t>
  </si>
  <si>
    <t>Всего за день :</t>
  </si>
  <si>
    <t>Осень-зима</t>
  </si>
  <si>
    <t>Сб.Пермь 2001г. ТК №91</t>
  </si>
  <si>
    <t xml:space="preserve">Каша молочная кукурузная с маслом сливочным </t>
  </si>
  <si>
    <t>Сб.Пермь 2001г. ТК №253</t>
  </si>
  <si>
    <t>Сб.Пермь 2001г. ТК №2</t>
  </si>
  <si>
    <t>Салат «Витаминный»</t>
  </si>
  <si>
    <t>Сб.Пермь 2001г. ТК №42,п\ф»МУПКП»ТТК №1005-17</t>
  </si>
  <si>
    <t xml:space="preserve">Суп крестьянский с крупой со сметаной и мясными фрикадельками </t>
  </si>
  <si>
    <t>П/ф «МУПКП»ТГК №2006-18,сб.Пермь 2001г.ТК 2016</t>
  </si>
  <si>
    <t xml:space="preserve">Тефтеля рыбная «Рыбацкая» с соусом белым основным </t>
  </si>
  <si>
    <t>Сб. Пермь 2001г. ТК № 206</t>
  </si>
  <si>
    <t>Картофельное пюре</t>
  </si>
  <si>
    <t xml:space="preserve">Компот из смеси сухофруктов </t>
  </si>
  <si>
    <t>Молоко кипяченое</t>
  </si>
  <si>
    <t>Булочка «Свердловская»</t>
  </si>
  <si>
    <t xml:space="preserve">П/Ф»МУП КП» ТТК№ 517-18 </t>
  </si>
  <si>
    <t>Тефтеля куриная «Лунтик» с маслом сливочным</t>
  </si>
  <si>
    <t>Сб. Москва 2004г. табл.510</t>
  </si>
  <si>
    <t xml:space="preserve">Каша гречневая вязкая </t>
  </si>
  <si>
    <t>Чай  с сахаром и лимоном</t>
  </si>
  <si>
    <t>Всего  за день:</t>
  </si>
  <si>
    <t>Сб.Пермь 2001г. ТК №90</t>
  </si>
  <si>
    <t xml:space="preserve">Каша манная молочная с маслом сливочным </t>
  </si>
  <si>
    <t>Сб. Москва 2004г. ТК № 46</t>
  </si>
  <si>
    <t>Сб. Пермь 2001г. ТК № 38 п/ф «МУПКП»ТГК№1005-17</t>
  </si>
  <si>
    <t xml:space="preserve">Суп картофельный с макаронными изделиями и фрикадельками </t>
  </si>
  <si>
    <t>П/ф «МУПКП»ТГК№ 526-16</t>
  </si>
  <si>
    <t>Тефтеля мясная с маслом сливочным</t>
  </si>
  <si>
    <t>Сб. Пермь 2001г. ТК № 200</t>
  </si>
  <si>
    <t>Капуста тушеная</t>
  </si>
  <si>
    <t xml:space="preserve">Сб. Пермь 2001г. ТК № 241 Пермь </t>
  </si>
  <si>
    <t xml:space="preserve">Сб.Москва 2004г.№ 576 </t>
  </si>
  <si>
    <t>Огурец свежий</t>
  </si>
  <si>
    <t>Омлет натуральный с маслом сливочным</t>
  </si>
  <si>
    <t xml:space="preserve">Распределение калорийности по приёмам пищи в процентном соотношении за 10 дней </t>
  </si>
  <si>
    <t>ср 3</t>
  </si>
  <si>
    <t>чт 4</t>
  </si>
  <si>
    <t>пт 5</t>
  </si>
  <si>
    <t>пн 6</t>
  </si>
  <si>
    <t>вт 7</t>
  </si>
  <si>
    <t>ср.8</t>
  </si>
  <si>
    <t>чт.9</t>
  </si>
  <si>
    <t>пт 10</t>
  </si>
  <si>
    <t>пн 1</t>
  </si>
  <si>
    <t>вт 2</t>
  </si>
  <si>
    <t>завтрак</t>
  </si>
  <si>
    <t>2й завтрак</t>
  </si>
  <si>
    <t>обед</t>
  </si>
  <si>
    <t>полдник</t>
  </si>
  <si>
    <t>ужин</t>
  </si>
  <si>
    <t>ккал</t>
  </si>
  <si>
    <t>Объемы</t>
  </si>
  <si>
    <t>Количество пищевых веществ и калорийность (за 10 дней)</t>
  </si>
  <si>
    <t>количество белков, жиров, углеводов, содержание витамина "С"</t>
  </si>
  <si>
    <t>ср 8</t>
  </si>
  <si>
    <t>чт 9</t>
  </si>
  <si>
    <t>ИТОГО</t>
  </si>
  <si>
    <t>%</t>
  </si>
  <si>
    <t xml:space="preserve">САД </t>
  </si>
  <si>
    <t>итого за 10 дней</t>
  </si>
  <si>
    <t xml:space="preserve">Конфета </t>
  </si>
  <si>
    <t>Соотношение белков, жиров , углеводов</t>
  </si>
  <si>
    <t>углеводы  58 %</t>
  </si>
  <si>
    <t>Белки -14 %</t>
  </si>
  <si>
    <t>Жиры 30  %</t>
  </si>
  <si>
    <t>День  2 вторник</t>
  </si>
  <si>
    <t>День  1 понедельник</t>
  </si>
  <si>
    <t>День 3 среда</t>
  </si>
  <si>
    <t xml:space="preserve">День 5 пятница </t>
  </si>
  <si>
    <t>курица прорционно .</t>
  </si>
  <si>
    <t>1/100/20</t>
  </si>
  <si>
    <t>День 6 понедельник</t>
  </si>
  <si>
    <t xml:space="preserve">День 7 вторник </t>
  </si>
  <si>
    <t>День 8  среда</t>
  </si>
  <si>
    <t>День 10 пятница</t>
  </si>
  <si>
    <t>Пюре картофельное</t>
  </si>
  <si>
    <t>Котлета из отварной говядины</t>
  </si>
  <si>
    <t>1/200/10</t>
  </si>
  <si>
    <t>Кондитерское изделие (пряник,печенье)</t>
  </si>
  <si>
    <t xml:space="preserve">Сырники из творога </t>
  </si>
  <si>
    <t>1/200/12,5</t>
  </si>
  <si>
    <t>1/200/12,5/10</t>
  </si>
  <si>
    <t>Рассольник «Ленинградский» со сметаной на м/ак бульоне</t>
  </si>
  <si>
    <t xml:space="preserve">Бутерброд: батон </t>
  </si>
  <si>
    <t>Суп из овощей со сметаной на м/к бульоне</t>
  </si>
  <si>
    <t xml:space="preserve">Запеканка творожная </t>
  </si>
  <si>
    <t xml:space="preserve">Компот плодов или ягод сушеных </t>
  </si>
  <si>
    <t>Кондитерское изделие(печенье овсяное)</t>
  </si>
  <si>
    <t xml:space="preserve">Напиток из свежезамороженной ягоды </t>
  </si>
  <si>
    <t xml:space="preserve">Чай с молоком </t>
  </si>
  <si>
    <t xml:space="preserve">Булочка  с повидлом </t>
  </si>
  <si>
    <t xml:space="preserve">Молоко кипяченое </t>
  </si>
  <si>
    <t>Салат Свежесть</t>
  </si>
  <si>
    <t>Свежий Огурец</t>
  </si>
  <si>
    <t xml:space="preserve">Салат Белокочанной капусты </t>
  </si>
  <si>
    <t>Салат из картофеля с огурцом</t>
  </si>
  <si>
    <t xml:space="preserve">Салат из моркови </t>
  </si>
  <si>
    <t xml:space="preserve">Салат из свежих огурцов </t>
  </si>
  <si>
    <t xml:space="preserve">День 9 четверг </t>
  </si>
  <si>
    <t>День 4 четверг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</si>
</sst>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4" fillId="0" borderId="1" xfId="0" applyFont="1" applyBorder="1"/>
    <xf numFmtId="0" fontId="3" fillId="0" borderId="1" xfId="0" applyFont="1" applyBorder="1"/>
    <xf numFmtId="0" fontId="4" fillId="2" borderId="1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/>
    <xf numFmtId="0" fontId="4" fillId="7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3" fillId="6" borderId="1" xfId="0" applyFont="1" applyFill="1" applyBorder="1"/>
    <xf numFmtId="0" fontId="4" fillId="6" borderId="1" xfId="0" applyFont="1" applyFill="1" applyBorder="1"/>
    <xf numFmtId="0" fontId="3" fillId="7" borderId="1" xfId="0" applyFont="1" applyFill="1" applyBorder="1"/>
    <xf numFmtId="0" fontId="5" fillId="0" borderId="0" xfId="0" applyFont="1"/>
    <xf numFmtId="0" fontId="6" fillId="0" borderId="1" xfId="0" applyFont="1" applyBorder="1"/>
    <xf numFmtId="0" fontId="7" fillId="0" borderId="1" xfId="0" applyFont="1" applyBorder="1"/>
    <xf numFmtId="0" fontId="6" fillId="2" borderId="1" xfId="0" applyFont="1" applyFill="1" applyBorder="1"/>
    <xf numFmtId="0" fontId="6" fillId="3" borderId="1" xfId="0" applyFont="1" applyFill="1" applyBorder="1"/>
    <xf numFmtId="0" fontId="7" fillId="3" borderId="1" xfId="0" applyFont="1" applyFill="1" applyBorder="1"/>
    <xf numFmtId="0" fontId="7" fillId="7" borderId="1" xfId="0" applyFont="1" applyFill="1" applyBorder="1"/>
    <xf numFmtId="0" fontId="6" fillId="7" borderId="1" xfId="0" applyFont="1" applyFill="1" applyBorder="1"/>
    <xf numFmtId="0" fontId="7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/>
    <xf numFmtId="0" fontId="4" fillId="0" borderId="1" xfId="0" applyFont="1" applyBorder="1" applyAlignment="1">
      <alignment horizontal="center"/>
    </xf>
    <xf numFmtId="2" fontId="4" fillId="7" borderId="1" xfId="0" applyNumberFormat="1" applyFont="1" applyFill="1" applyBorder="1"/>
    <xf numFmtId="0" fontId="8" fillId="8" borderId="1" xfId="0" applyFont="1" applyFill="1" applyBorder="1" applyAlignment="1">
      <alignment horizontal="center"/>
    </xf>
    <xf numFmtId="0" fontId="8" fillId="8" borderId="1" xfId="0" applyFont="1" applyFill="1" applyBorder="1"/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2" fontId="4" fillId="8" borderId="1" xfId="0" applyNumberFormat="1" applyFont="1" applyFill="1" applyBorder="1" applyAlignment="1">
      <alignment horizontal="center"/>
    </xf>
    <xf numFmtId="0" fontId="6" fillId="8" borderId="1" xfId="0" applyFont="1" applyFill="1" applyBorder="1"/>
    <xf numFmtId="2" fontId="6" fillId="8" borderId="1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9" borderId="1" xfId="0" applyFont="1" applyFill="1" applyBorder="1"/>
    <xf numFmtId="0" fontId="0" fillId="0" borderId="1" xfId="0" applyBorder="1"/>
    <xf numFmtId="0" fontId="5" fillId="2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5" fillId="9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/>
    <xf numFmtId="0" fontId="9" fillId="0" borderId="0" xfId="0" applyFont="1" applyFill="1" applyBorder="1"/>
    <xf numFmtId="0" fontId="9" fillId="0" borderId="0" xfId="0" applyFont="1"/>
    <xf numFmtId="0" fontId="6" fillId="3" borderId="3" xfId="0" applyFont="1" applyFill="1" applyBorder="1"/>
    <xf numFmtId="0" fontId="0" fillId="0" borderId="1" xfId="0" applyFill="1" applyBorder="1"/>
    <xf numFmtId="0" fontId="0" fillId="0" borderId="0" xfId="0" applyFill="1"/>
    <xf numFmtId="0" fontId="5" fillId="0" borderId="0" xfId="0" applyFont="1" applyFill="1"/>
    <xf numFmtId="2" fontId="0" fillId="0" borderId="0" xfId="0" applyNumberFormat="1" applyFill="1"/>
    <xf numFmtId="0" fontId="6" fillId="2" borderId="4" xfId="0" applyFont="1" applyFill="1" applyBorder="1"/>
    <xf numFmtId="0" fontId="5" fillId="2" borderId="4" xfId="0" applyFont="1" applyFill="1" applyBorder="1"/>
    <xf numFmtId="0" fontId="5" fillId="3" borderId="0" xfId="0" applyFont="1" applyFill="1"/>
    <xf numFmtId="0" fontId="5" fillId="3" borderId="1" xfId="0" applyFont="1" applyFill="1" applyBorder="1"/>
    <xf numFmtId="0" fontId="7" fillId="10" borderId="0" xfId="0" applyFont="1" applyFill="1" applyBorder="1"/>
    <xf numFmtId="0" fontId="7" fillId="10" borderId="0" xfId="0" applyFont="1" applyFill="1" applyBorder="1" applyAlignment="1">
      <alignment horizontal="center"/>
    </xf>
    <xf numFmtId="0" fontId="6" fillId="10" borderId="0" xfId="0" applyFont="1" applyFill="1" applyBorder="1"/>
    <xf numFmtId="0" fontId="6" fillId="1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8"/>
  <sheetViews>
    <sheetView workbookViewId="0">
      <selection activeCell="A20" sqref="A20"/>
    </sheetView>
  </sheetViews>
  <sheetFormatPr defaultRowHeight="15"/>
  <cols>
    <col min="1" max="1" width="65.28515625" customWidth="1"/>
    <col min="2" max="2" width="69.85546875" customWidth="1"/>
    <col min="3" max="3" width="18.140625" customWidth="1"/>
    <col min="4" max="4" width="21.7109375" customWidth="1"/>
    <col min="5" max="5" width="10.140625" customWidth="1"/>
  </cols>
  <sheetData>
    <row r="1" spans="1:10" ht="19.5" thickBot="1">
      <c r="A1" s="69" t="s">
        <v>282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8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18.7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/>
      <c r="H4" s="2"/>
      <c r="I4" s="3"/>
      <c r="J4" s="1"/>
    </row>
    <row r="5" spans="1:10" ht="18.75">
      <c r="A5" s="3"/>
      <c r="B5" s="3"/>
      <c r="C5" s="3"/>
      <c r="D5" s="3"/>
      <c r="E5" s="3"/>
      <c r="F5" s="2" t="s">
        <v>8</v>
      </c>
      <c r="G5" s="2" t="s">
        <v>9</v>
      </c>
      <c r="H5" s="2" t="s">
        <v>10</v>
      </c>
      <c r="I5" s="2" t="s">
        <v>11</v>
      </c>
      <c r="J5" s="1"/>
    </row>
    <row r="6" spans="1:10" ht="18.75">
      <c r="A6" s="3"/>
      <c r="B6" s="4" t="s">
        <v>12</v>
      </c>
      <c r="C6" s="28"/>
      <c r="D6" s="3"/>
      <c r="E6" s="3"/>
      <c r="F6" s="3"/>
      <c r="G6" s="3"/>
      <c r="H6" s="3"/>
      <c r="I6" s="3"/>
      <c r="J6" s="1"/>
    </row>
    <row r="7" spans="1:10" ht="18.75">
      <c r="A7" s="3" t="s">
        <v>13</v>
      </c>
      <c r="B7" s="3" t="s">
        <v>14</v>
      </c>
      <c r="C7" s="28" t="s">
        <v>15</v>
      </c>
      <c r="D7" s="3">
        <v>180</v>
      </c>
      <c r="E7" s="3">
        <v>200</v>
      </c>
      <c r="F7" s="3">
        <v>5.6</v>
      </c>
      <c r="G7" s="3">
        <v>7</v>
      </c>
      <c r="H7" s="3">
        <v>28</v>
      </c>
      <c r="I7" s="3">
        <v>10.3</v>
      </c>
      <c r="J7" s="1"/>
    </row>
    <row r="8" spans="1:10" ht="18.75">
      <c r="A8" s="3" t="s">
        <v>16</v>
      </c>
      <c r="B8" s="3" t="s">
        <v>17</v>
      </c>
      <c r="C8" s="28" t="s">
        <v>18</v>
      </c>
      <c r="D8" s="3">
        <v>180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1"/>
    </row>
    <row r="9" spans="1:10" ht="18.75">
      <c r="A9" s="3" t="s">
        <v>19</v>
      </c>
      <c r="B9" s="3" t="s">
        <v>20</v>
      </c>
      <c r="C9" s="28" t="s">
        <v>21</v>
      </c>
      <c r="D9" s="3">
        <v>40</v>
      </c>
      <c r="E9" s="3">
        <v>128.30000000000001</v>
      </c>
      <c r="F9" s="3">
        <v>2.8</v>
      </c>
      <c r="G9" s="3">
        <v>1.1200000000000001</v>
      </c>
      <c r="H9" s="3">
        <v>32.5</v>
      </c>
      <c r="I9" s="3">
        <v>0.06</v>
      </c>
      <c r="J9" s="1"/>
    </row>
    <row r="10" spans="1:10" ht="18.75">
      <c r="A10" s="3"/>
      <c r="B10" s="5" t="s">
        <v>56</v>
      </c>
      <c r="C10" s="29"/>
      <c r="D10" s="5">
        <f t="shared" ref="D10:I10" si="0">D7+D8+D9</f>
        <v>400</v>
      </c>
      <c r="E10" s="5">
        <f t="shared" si="0"/>
        <v>328.3</v>
      </c>
      <c r="F10" s="5">
        <f t="shared" si="0"/>
        <v>8.3999999999999986</v>
      </c>
      <c r="G10" s="5">
        <f t="shared" si="0"/>
        <v>8.120000000000001</v>
      </c>
      <c r="H10" s="5">
        <f t="shared" si="0"/>
        <v>60.5</v>
      </c>
      <c r="I10" s="5">
        <f t="shared" si="0"/>
        <v>10.360000000000001</v>
      </c>
      <c r="J10" s="1"/>
    </row>
    <row r="11" spans="1:10" ht="18.75">
      <c r="A11" s="3"/>
      <c r="B11" s="3"/>
      <c r="C11" s="28"/>
      <c r="D11" s="3"/>
      <c r="E11" s="3"/>
      <c r="F11" s="3"/>
      <c r="G11" s="3"/>
      <c r="H11" s="3"/>
      <c r="I11" s="3"/>
      <c r="J11" s="1"/>
    </row>
    <row r="12" spans="1:10" ht="18.75">
      <c r="A12" s="3"/>
      <c r="B12" s="4" t="s">
        <v>22</v>
      </c>
      <c r="C12" s="28"/>
      <c r="D12" s="3"/>
      <c r="E12" s="3"/>
      <c r="F12" s="3"/>
      <c r="G12" s="3"/>
      <c r="H12" s="3"/>
      <c r="I12" s="3"/>
      <c r="J12" s="1"/>
    </row>
    <row r="13" spans="1:10" ht="18.75">
      <c r="A13" s="3" t="s">
        <v>23</v>
      </c>
      <c r="B13" s="3" t="s">
        <v>24</v>
      </c>
      <c r="C13" s="28" t="s">
        <v>25</v>
      </c>
      <c r="D13" s="3">
        <v>150</v>
      </c>
      <c r="E13" s="3">
        <v>64</v>
      </c>
      <c r="F13" s="3">
        <v>0.8</v>
      </c>
      <c r="G13" s="3">
        <v>0</v>
      </c>
      <c r="H13" s="3">
        <v>15.15</v>
      </c>
      <c r="I13" s="3">
        <v>3</v>
      </c>
      <c r="J13" s="1"/>
    </row>
    <row r="14" spans="1:10" ht="18.75">
      <c r="A14" s="3"/>
      <c r="B14" s="5" t="s">
        <v>56</v>
      </c>
      <c r="C14" s="29"/>
      <c r="D14" s="5">
        <f t="shared" ref="D14:I14" si="1">D13</f>
        <v>150</v>
      </c>
      <c r="E14" s="5">
        <f t="shared" si="1"/>
        <v>64</v>
      </c>
      <c r="F14" s="5">
        <f t="shared" si="1"/>
        <v>0.8</v>
      </c>
      <c r="G14" s="5">
        <f t="shared" si="1"/>
        <v>0</v>
      </c>
      <c r="H14" s="5">
        <f t="shared" si="1"/>
        <v>15.15</v>
      </c>
      <c r="I14" s="5">
        <f t="shared" si="1"/>
        <v>3</v>
      </c>
      <c r="J14" s="1"/>
    </row>
    <row r="15" spans="1:10" ht="18.75">
      <c r="A15" s="3"/>
      <c r="B15" s="4" t="s">
        <v>26</v>
      </c>
      <c r="C15" s="28"/>
      <c r="D15" s="3"/>
      <c r="E15" s="3"/>
      <c r="F15" s="3"/>
      <c r="G15" s="3"/>
      <c r="H15" s="3"/>
      <c r="I15" s="3"/>
      <c r="J15" s="1"/>
    </row>
    <row r="16" spans="1:10" ht="18.75">
      <c r="A16" s="3" t="s">
        <v>27</v>
      </c>
      <c r="B16" s="3" t="s">
        <v>28</v>
      </c>
      <c r="C16" s="31">
        <v>40</v>
      </c>
      <c r="D16" s="3">
        <v>40</v>
      </c>
      <c r="E16" s="3">
        <v>34.6</v>
      </c>
      <c r="F16" s="3">
        <v>0.5</v>
      </c>
      <c r="G16" s="3">
        <v>2</v>
      </c>
      <c r="H16" s="3">
        <v>3.4</v>
      </c>
      <c r="I16" s="3">
        <v>4.8</v>
      </c>
      <c r="J16" s="1"/>
    </row>
    <row r="17" spans="1:10" ht="18.75">
      <c r="A17" s="3"/>
      <c r="B17" s="3"/>
      <c r="C17" s="28"/>
      <c r="D17" s="3"/>
      <c r="E17" s="3"/>
      <c r="F17" s="3"/>
      <c r="G17" s="3"/>
      <c r="H17" s="3"/>
      <c r="I17" s="3"/>
      <c r="J17" s="1"/>
    </row>
    <row r="18" spans="1:10" ht="18.75">
      <c r="A18" s="3" t="s">
        <v>29</v>
      </c>
      <c r="B18" s="3" t="s">
        <v>30</v>
      </c>
      <c r="C18" s="28" t="s">
        <v>31</v>
      </c>
      <c r="D18" s="3">
        <v>275.5</v>
      </c>
      <c r="E18" s="3">
        <v>104.1</v>
      </c>
      <c r="F18" s="3">
        <v>1.9</v>
      </c>
      <c r="G18" s="3">
        <v>6.33</v>
      </c>
      <c r="H18" s="3">
        <v>10.050000000000001</v>
      </c>
      <c r="I18" s="3">
        <v>12.35</v>
      </c>
      <c r="J18" s="1"/>
    </row>
    <row r="19" spans="1:10" ht="18.75">
      <c r="A19" s="3" t="s">
        <v>32</v>
      </c>
      <c r="B19" s="3" t="s">
        <v>33</v>
      </c>
      <c r="C19" s="28" t="s">
        <v>34</v>
      </c>
      <c r="D19" s="3">
        <v>75</v>
      </c>
      <c r="E19" s="3">
        <v>174.98</v>
      </c>
      <c r="F19" s="3">
        <v>12.9</v>
      </c>
      <c r="G19" s="3">
        <v>13.7</v>
      </c>
      <c r="H19" s="3">
        <v>7.8</v>
      </c>
      <c r="I19" s="3">
        <v>0.6</v>
      </c>
      <c r="J19" s="1"/>
    </row>
    <row r="20" spans="1:10" ht="18.75">
      <c r="A20" s="3"/>
      <c r="B20" s="3"/>
      <c r="C20" s="28"/>
      <c r="D20" s="3"/>
      <c r="E20" s="3"/>
      <c r="F20" s="3"/>
      <c r="G20" s="3"/>
      <c r="H20" s="3"/>
      <c r="I20" s="3"/>
      <c r="J20" s="1"/>
    </row>
    <row r="21" spans="1:10" ht="18.75">
      <c r="A21" s="3" t="s">
        <v>35</v>
      </c>
      <c r="B21" s="3" t="s">
        <v>36</v>
      </c>
      <c r="C21" s="28" t="s">
        <v>37</v>
      </c>
      <c r="D21" s="3">
        <v>150</v>
      </c>
      <c r="E21" s="3">
        <v>211</v>
      </c>
      <c r="F21" s="3">
        <v>5.5</v>
      </c>
      <c r="G21" s="3">
        <v>5.29</v>
      </c>
      <c r="H21" s="3">
        <v>35.299999999999997</v>
      </c>
      <c r="I21" s="3">
        <v>0</v>
      </c>
      <c r="J21" s="1"/>
    </row>
    <row r="22" spans="1:10" ht="18.75">
      <c r="A22" s="3"/>
      <c r="B22" s="3"/>
      <c r="C22" s="28"/>
      <c r="D22" s="3"/>
      <c r="E22" s="3"/>
      <c r="F22" s="3"/>
      <c r="G22" s="3"/>
      <c r="H22" s="3"/>
      <c r="I22" s="3"/>
      <c r="J22" s="1"/>
    </row>
    <row r="23" spans="1:10" ht="18.75">
      <c r="A23" s="3" t="s">
        <v>38</v>
      </c>
      <c r="B23" s="3" t="s">
        <v>39</v>
      </c>
      <c r="C23" s="28" t="s">
        <v>18</v>
      </c>
      <c r="D23" s="3">
        <v>180</v>
      </c>
      <c r="E23" s="3">
        <v>102</v>
      </c>
      <c r="F23" s="3">
        <v>0.5</v>
      </c>
      <c r="G23" s="3">
        <v>0</v>
      </c>
      <c r="H23" s="3">
        <v>25</v>
      </c>
      <c r="I23" s="3">
        <v>0</v>
      </c>
      <c r="J23" s="1"/>
    </row>
    <row r="24" spans="1:10" ht="18.75">
      <c r="A24" s="3"/>
      <c r="B24" s="3"/>
      <c r="C24" s="28"/>
      <c r="D24" s="3"/>
      <c r="E24" s="3"/>
      <c r="F24" s="3"/>
      <c r="G24" s="3"/>
      <c r="H24" s="3"/>
      <c r="I24" s="3"/>
      <c r="J24" s="1"/>
    </row>
    <row r="25" spans="1:10" ht="18.75">
      <c r="A25" s="3"/>
      <c r="B25" s="3" t="s">
        <v>40</v>
      </c>
      <c r="C25" s="31">
        <v>50</v>
      </c>
      <c r="D25" s="3">
        <v>50</v>
      </c>
      <c r="E25" s="3">
        <v>75</v>
      </c>
      <c r="F25" s="3">
        <v>5</v>
      </c>
      <c r="G25" s="3">
        <v>0.9</v>
      </c>
      <c r="H25" s="3">
        <v>29.6</v>
      </c>
      <c r="I25" s="3">
        <v>0</v>
      </c>
      <c r="J25" s="1"/>
    </row>
    <row r="26" spans="1:10" ht="18.75">
      <c r="A26" s="3"/>
      <c r="B26" s="5" t="s">
        <v>56</v>
      </c>
      <c r="C26" s="29"/>
      <c r="D26" s="5">
        <f>D16+D18+D19+D20+D21+D22+D23+D24+D25</f>
        <v>770.5</v>
      </c>
      <c r="E26" s="5">
        <f>E15+E16+E17+E18+E19+E20+E21+E22+E23+E24+E25</f>
        <v>701.68</v>
      </c>
      <c r="F26" s="5">
        <f>F15+F16+F17+F18+F19+F20+F21+F22+F23+F24+F25</f>
        <v>26.3</v>
      </c>
      <c r="G26" s="5">
        <f>G15+G16+G17+G18+G19+G20+G21+G22+G23+G24+G25</f>
        <v>28.22</v>
      </c>
      <c r="H26" s="5">
        <f>H15+H16+H17+H18+H19+H20+H21+H22+H23+H24+H25</f>
        <v>111.15</v>
      </c>
      <c r="I26" s="5">
        <f>I15+I16+I17+I18+I19+I20+I21+I22+I23+I24+I25</f>
        <v>17.75</v>
      </c>
      <c r="J26" s="1"/>
    </row>
    <row r="27" spans="1:10" ht="18.75">
      <c r="A27" s="3"/>
      <c r="B27" s="4" t="s">
        <v>41</v>
      </c>
      <c r="C27" s="28"/>
      <c r="D27" s="3"/>
      <c r="E27" s="3"/>
      <c r="F27" s="3"/>
      <c r="G27" s="3"/>
      <c r="H27" s="3"/>
      <c r="I27" s="3"/>
      <c r="J27" s="1"/>
    </row>
    <row r="28" spans="1:10" ht="18.75">
      <c r="A28" s="3" t="s">
        <v>42</v>
      </c>
      <c r="B28" s="3" t="s">
        <v>43</v>
      </c>
      <c r="C28" s="28" t="s">
        <v>44</v>
      </c>
      <c r="D28" s="3">
        <v>200</v>
      </c>
      <c r="E28" s="3">
        <v>117.31</v>
      </c>
      <c r="F28" s="3">
        <v>5.6</v>
      </c>
      <c r="G28" s="3">
        <v>6.38</v>
      </c>
      <c r="H28" s="3">
        <v>9.3800000000000008</v>
      </c>
      <c r="I28" s="3">
        <v>2.6</v>
      </c>
      <c r="J28" s="1"/>
    </row>
    <row r="29" spans="1:10" ht="18.75">
      <c r="A29" s="3"/>
      <c r="B29" s="3" t="s">
        <v>45</v>
      </c>
      <c r="C29" s="31">
        <v>50</v>
      </c>
      <c r="D29" s="3">
        <v>50</v>
      </c>
      <c r="E29" s="3">
        <v>173</v>
      </c>
      <c r="F29" s="3">
        <v>3.2</v>
      </c>
      <c r="G29" s="3">
        <v>1.05</v>
      </c>
      <c r="H29" s="3">
        <v>37.799999999999997</v>
      </c>
      <c r="I29" s="3">
        <v>0</v>
      </c>
      <c r="J29" s="1"/>
    </row>
    <row r="30" spans="1:10" ht="18.75">
      <c r="A30" s="3"/>
      <c r="B30" s="5" t="s">
        <v>56</v>
      </c>
      <c r="C30" s="29"/>
      <c r="D30" s="5">
        <f t="shared" ref="D30:I30" si="2">D28+D29</f>
        <v>250</v>
      </c>
      <c r="E30" s="5">
        <f t="shared" si="2"/>
        <v>290.31</v>
      </c>
      <c r="F30" s="5">
        <f t="shared" si="2"/>
        <v>8.8000000000000007</v>
      </c>
      <c r="G30" s="5">
        <f t="shared" si="2"/>
        <v>7.43</v>
      </c>
      <c r="H30" s="5">
        <f t="shared" si="2"/>
        <v>47.18</v>
      </c>
      <c r="I30" s="5">
        <f t="shared" si="2"/>
        <v>2.6</v>
      </c>
      <c r="J30" s="1"/>
    </row>
    <row r="31" spans="1:10" ht="18.75">
      <c r="A31" s="3"/>
      <c r="B31" s="4" t="s">
        <v>46</v>
      </c>
      <c r="C31" s="28"/>
      <c r="D31" s="3"/>
      <c r="E31" s="3"/>
      <c r="F31" s="3"/>
      <c r="G31" s="3"/>
      <c r="H31" s="3"/>
      <c r="I31" s="3"/>
      <c r="J31" s="1"/>
    </row>
    <row r="32" spans="1:10" ht="18.75">
      <c r="A32" s="3" t="s">
        <v>47</v>
      </c>
      <c r="B32" s="3" t="s">
        <v>48</v>
      </c>
      <c r="C32" s="31">
        <v>40</v>
      </c>
      <c r="D32" s="3">
        <v>40</v>
      </c>
      <c r="E32" s="3">
        <v>1</v>
      </c>
      <c r="F32" s="3">
        <v>1.1000000000000001</v>
      </c>
      <c r="G32" s="3">
        <v>0.2</v>
      </c>
      <c r="H32" s="3">
        <v>3.8</v>
      </c>
      <c r="I32" s="3">
        <v>25</v>
      </c>
      <c r="J32" s="1"/>
    </row>
    <row r="33" spans="1:10" ht="18.75">
      <c r="A33" s="3" t="s">
        <v>49</v>
      </c>
      <c r="B33" s="3" t="s">
        <v>50</v>
      </c>
      <c r="C33" s="28" t="s">
        <v>51</v>
      </c>
      <c r="D33" s="3">
        <v>160</v>
      </c>
      <c r="E33" s="3">
        <v>288</v>
      </c>
      <c r="F33" s="3">
        <v>16.899999999999999</v>
      </c>
      <c r="G33" s="3">
        <v>26.5</v>
      </c>
      <c r="H33" s="3">
        <v>1.4</v>
      </c>
      <c r="I33" s="3">
        <v>0.23</v>
      </c>
      <c r="J33" s="1"/>
    </row>
    <row r="34" spans="1:10" ht="18.75">
      <c r="A34" s="3" t="s">
        <v>52</v>
      </c>
      <c r="B34" s="3" t="s">
        <v>17</v>
      </c>
      <c r="C34" s="28" t="s">
        <v>44</v>
      </c>
      <c r="D34" s="3">
        <v>200</v>
      </c>
      <c r="E34" s="3">
        <v>30</v>
      </c>
      <c r="F34" s="3">
        <v>0.1</v>
      </c>
      <c r="G34" s="3">
        <v>0.01</v>
      </c>
      <c r="H34" s="3">
        <v>7.4</v>
      </c>
      <c r="I34" s="3">
        <v>0.12</v>
      </c>
      <c r="J34" s="1"/>
    </row>
    <row r="35" spans="1:10" ht="18.75">
      <c r="A35" s="3"/>
      <c r="B35" s="3" t="s">
        <v>53</v>
      </c>
      <c r="C35" s="28" t="s">
        <v>54</v>
      </c>
      <c r="D35" s="3">
        <v>100</v>
      </c>
      <c r="E35" s="3">
        <v>44.2</v>
      </c>
      <c r="F35" s="3">
        <v>0.4</v>
      </c>
      <c r="G35" s="3">
        <v>0.4</v>
      </c>
      <c r="H35" s="3">
        <v>9.8000000000000007</v>
      </c>
      <c r="I35" s="3">
        <v>10</v>
      </c>
      <c r="J35" s="1"/>
    </row>
    <row r="36" spans="1:10" ht="18.75">
      <c r="A36" s="3"/>
      <c r="B36" s="3" t="s">
        <v>55</v>
      </c>
      <c r="C36" s="31">
        <v>50</v>
      </c>
      <c r="D36" s="3">
        <v>50</v>
      </c>
      <c r="E36" s="3">
        <v>118</v>
      </c>
      <c r="F36" s="3">
        <v>4</v>
      </c>
      <c r="G36" s="3">
        <v>0.5</v>
      </c>
      <c r="H36" s="3">
        <v>24.15</v>
      </c>
      <c r="I36" s="3">
        <v>0</v>
      </c>
      <c r="J36" s="1"/>
    </row>
    <row r="37" spans="1:10" ht="18.75">
      <c r="A37" s="3"/>
      <c r="B37" s="5" t="s">
        <v>56</v>
      </c>
      <c r="C37" s="29"/>
      <c r="D37" s="5">
        <f t="shared" ref="D37:I37" si="3">D32+D33+D34+D35+D36</f>
        <v>550</v>
      </c>
      <c r="E37" s="5">
        <f t="shared" si="3"/>
        <v>481.2</v>
      </c>
      <c r="F37" s="5">
        <f t="shared" si="3"/>
        <v>22.5</v>
      </c>
      <c r="G37" s="5">
        <f t="shared" si="3"/>
        <v>27.61</v>
      </c>
      <c r="H37" s="5">
        <f t="shared" si="3"/>
        <v>46.55</v>
      </c>
      <c r="I37" s="5">
        <f t="shared" si="3"/>
        <v>35.35</v>
      </c>
      <c r="J37" s="1"/>
    </row>
    <row r="38" spans="1:10" ht="18.75">
      <c r="A38" s="3"/>
      <c r="B38" s="8" t="s">
        <v>57</v>
      </c>
      <c r="C38" s="36"/>
      <c r="D38" s="8"/>
      <c r="E38" s="8">
        <f>E10+E14+E26+E30+E37</f>
        <v>1865.49</v>
      </c>
      <c r="F38" s="8">
        <f>F10+F14+F26+F30+F37</f>
        <v>66.8</v>
      </c>
      <c r="G38" s="8">
        <f>G10+G14+G26+G30+G37</f>
        <v>71.38</v>
      </c>
      <c r="H38" s="8">
        <f>H10+H14+H26+H30+H37</f>
        <v>280.53000000000003</v>
      </c>
      <c r="I38" s="8">
        <f>I10+I14+I26+I30+I37</f>
        <v>69.06</v>
      </c>
      <c r="J38" s="1"/>
    </row>
  </sheetData>
  <pageMargins left="0.7" right="0.7" top="0.75" bottom="0.75" header="0.3" footer="0.3"/>
  <pageSetup paperSize="9"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6"/>
  <sheetViews>
    <sheetView tabSelected="1" workbookViewId="0">
      <selection sqref="A1:I34"/>
    </sheetView>
  </sheetViews>
  <sheetFormatPr defaultRowHeight="15"/>
  <cols>
    <col min="1" max="1" width="35.7109375" customWidth="1"/>
    <col min="2" max="2" width="66.28515625" customWidth="1"/>
    <col min="3" max="3" width="12.7109375" customWidth="1"/>
    <col min="4" max="4" width="16.28515625" customWidth="1"/>
  </cols>
  <sheetData>
    <row r="1" spans="1:11" ht="15.75" thickBot="1">
      <c r="A1" s="70" t="s">
        <v>306</v>
      </c>
    </row>
    <row r="2" spans="1:11">
      <c r="A2" t="s">
        <v>0</v>
      </c>
    </row>
    <row r="3" spans="1:11">
      <c r="A3" t="s">
        <v>1</v>
      </c>
    </row>
    <row r="4" spans="1:11">
      <c r="A4" t="s">
        <v>136</v>
      </c>
    </row>
    <row r="5" spans="1:11" ht="18.75">
      <c r="A5" s="14" t="s">
        <v>58</v>
      </c>
      <c r="B5" s="14" t="s">
        <v>3</v>
      </c>
      <c r="C5" s="14" t="s">
        <v>59</v>
      </c>
      <c r="D5" s="14" t="s">
        <v>60</v>
      </c>
      <c r="E5" s="14" t="s">
        <v>84</v>
      </c>
      <c r="F5" s="14"/>
      <c r="G5" s="14"/>
      <c r="H5" s="14"/>
      <c r="I5" s="14"/>
    </row>
    <row r="6" spans="1:11" ht="18.75">
      <c r="A6" s="14"/>
      <c r="B6" s="14"/>
      <c r="C6" s="14"/>
      <c r="D6" s="14" t="s">
        <v>61</v>
      </c>
      <c r="E6" s="14"/>
      <c r="F6" s="14" t="s">
        <v>8</v>
      </c>
      <c r="G6" s="14" t="s">
        <v>9</v>
      </c>
      <c r="H6" s="14" t="s">
        <v>10</v>
      </c>
      <c r="I6" s="14" t="s">
        <v>11</v>
      </c>
    </row>
    <row r="7" spans="1:11" ht="18.75">
      <c r="A7" s="15"/>
      <c r="B7" s="16" t="s">
        <v>12</v>
      </c>
      <c r="C7" s="15"/>
      <c r="D7" s="15"/>
      <c r="E7" s="15"/>
      <c r="F7" s="15"/>
      <c r="G7" s="15"/>
      <c r="H7" s="15"/>
      <c r="I7" s="15"/>
    </row>
    <row r="8" spans="1:11" ht="18.75">
      <c r="A8" s="15" t="s">
        <v>137</v>
      </c>
      <c r="B8" s="15" t="s">
        <v>138</v>
      </c>
      <c r="C8" s="21" t="s">
        <v>18</v>
      </c>
      <c r="D8" s="15">
        <v>180</v>
      </c>
      <c r="E8" s="15">
        <v>140.04</v>
      </c>
      <c r="F8" s="15">
        <v>5</v>
      </c>
      <c r="G8" s="15">
        <v>5.5</v>
      </c>
      <c r="H8" s="15">
        <v>17.75</v>
      </c>
      <c r="I8" s="15">
        <v>0.8</v>
      </c>
    </row>
    <row r="9" spans="1:11" ht="18.75">
      <c r="A9" s="3" t="s">
        <v>133</v>
      </c>
      <c r="B9" s="3" t="s">
        <v>134</v>
      </c>
      <c r="C9" s="31" t="s">
        <v>18</v>
      </c>
      <c r="D9" s="3">
        <v>180</v>
      </c>
      <c r="E9" s="3">
        <v>0</v>
      </c>
      <c r="F9" s="3">
        <v>0</v>
      </c>
      <c r="G9" s="3">
        <v>0</v>
      </c>
      <c r="H9" s="3">
        <v>0</v>
      </c>
      <c r="I9" s="3">
        <v>0</v>
      </c>
    </row>
    <row r="10" spans="1:11" ht="18.75">
      <c r="A10" s="15" t="s">
        <v>67</v>
      </c>
      <c r="B10" s="15" t="s">
        <v>139</v>
      </c>
      <c r="C10" s="21" t="s">
        <v>21</v>
      </c>
      <c r="D10" s="15">
        <v>40</v>
      </c>
      <c r="E10" s="15">
        <v>136</v>
      </c>
      <c r="F10" s="15">
        <v>4.2</v>
      </c>
      <c r="G10" s="15">
        <v>7.55</v>
      </c>
      <c r="H10" s="15">
        <v>24.5</v>
      </c>
      <c r="I10" s="15">
        <v>0.06</v>
      </c>
    </row>
    <row r="11" spans="1:11" ht="18.75">
      <c r="A11" s="15"/>
      <c r="B11" s="17" t="s">
        <v>108</v>
      </c>
      <c r="C11" s="22"/>
      <c r="D11" s="17">
        <f t="shared" ref="D11:I11" si="0">D8+D9+D10</f>
        <v>400</v>
      </c>
      <c r="E11" s="17">
        <f t="shared" si="0"/>
        <v>276.03999999999996</v>
      </c>
      <c r="F11" s="17">
        <f t="shared" si="0"/>
        <v>9.1999999999999993</v>
      </c>
      <c r="G11" s="17">
        <f t="shared" si="0"/>
        <v>13.05</v>
      </c>
      <c r="H11" s="17">
        <f t="shared" si="0"/>
        <v>42.25</v>
      </c>
      <c r="I11" s="17">
        <f t="shared" si="0"/>
        <v>0.8600000000000001</v>
      </c>
      <c r="K11" s="64"/>
    </row>
    <row r="12" spans="1:11" ht="18.75">
      <c r="A12" s="15"/>
      <c r="B12" s="16" t="s">
        <v>22</v>
      </c>
      <c r="C12" s="21"/>
      <c r="D12" s="15"/>
      <c r="E12" s="15"/>
      <c r="F12" s="15"/>
      <c r="G12" s="15"/>
      <c r="H12" s="15"/>
      <c r="I12" s="15"/>
    </row>
    <row r="13" spans="1:11" ht="18.75">
      <c r="A13" s="15" t="s">
        <v>100</v>
      </c>
      <c r="B13" s="15" t="s">
        <v>101</v>
      </c>
      <c r="C13" s="23" t="s">
        <v>44</v>
      </c>
      <c r="D13" s="15">
        <v>200</v>
      </c>
      <c r="E13" s="15">
        <v>163.80000000000001</v>
      </c>
      <c r="F13" s="15">
        <v>4.9000000000000004</v>
      </c>
      <c r="G13" s="15">
        <v>4.3</v>
      </c>
      <c r="H13" s="15">
        <v>23.1</v>
      </c>
      <c r="I13" s="15">
        <v>1.4</v>
      </c>
    </row>
    <row r="14" spans="1:11">
      <c r="B14" s="71" t="s">
        <v>108</v>
      </c>
      <c r="C14" s="71"/>
      <c r="D14" s="72">
        <v>200</v>
      </c>
      <c r="E14" s="72">
        <v>163.80000000000001</v>
      </c>
      <c r="F14" s="72">
        <v>4.9000000000000004</v>
      </c>
      <c r="G14" s="72">
        <v>4.3</v>
      </c>
      <c r="H14" s="72">
        <v>23.1</v>
      </c>
      <c r="I14" s="72">
        <v>1.1399999999999999</v>
      </c>
    </row>
    <row r="15" spans="1:11" ht="18.75">
      <c r="A15" s="15"/>
      <c r="B15" s="16" t="s">
        <v>26</v>
      </c>
      <c r="C15" s="23"/>
      <c r="D15" s="15"/>
      <c r="E15" s="15"/>
      <c r="F15" s="15"/>
      <c r="G15" s="15"/>
      <c r="H15" s="15"/>
      <c r="I15" s="15"/>
    </row>
    <row r="16" spans="1:11" ht="18.75">
      <c r="A16" s="15" t="s">
        <v>140</v>
      </c>
      <c r="B16" s="15" t="s">
        <v>301</v>
      </c>
      <c r="C16" s="23">
        <v>40</v>
      </c>
      <c r="D16" s="15">
        <v>40</v>
      </c>
      <c r="E16" s="15">
        <v>47.1</v>
      </c>
      <c r="F16" s="15">
        <v>0.6</v>
      </c>
      <c r="G16" s="15">
        <v>2.7</v>
      </c>
      <c r="H16" s="15">
        <v>0.52</v>
      </c>
      <c r="I16" s="15">
        <v>1.2</v>
      </c>
    </row>
    <row r="17" spans="1:9" ht="18.75">
      <c r="A17" s="15" t="s">
        <v>141</v>
      </c>
      <c r="B17" s="15" t="s">
        <v>142</v>
      </c>
      <c r="C17" s="23" t="s">
        <v>285</v>
      </c>
      <c r="D17" s="15">
        <v>200</v>
      </c>
      <c r="E17" s="15">
        <v>198.7</v>
      </c>
      <c r="F17" s="15">
        <v>3.7</v>
      </c>
      <c r="G17" s="15">
        <v>10.7</v>
      </c>
      <c r="H17" s="15">
        <v>12.4</v>
      </c>
      <c r="I17" s="15">
        <v>29</v>
      </c>
    </row>
    <row r="18" spans="1:9" ht="18.75">
      <c r="A18" s="15" t="s">
        <v>143</v>
      </c>
      <c r="B18" s="15" t="s">
        <v>144</v>
      </c>
      <c r="C18" s="23" t="s">
        <v>18</v>
      </c>
      <c r="D18" s="15">
        <v>180</v>
      </c>
      <c r="E18" s="15">
        <v>376.5</v>
      </c>
      <c r="F18" s="15">
        <v>21.8</v>
      </c>
      <c r="G18" s="15">
        <v>18.600000000000001</v>
      </c>
      <c r="H18" s="15">
        <v>30.35</v>
      </c>
      <c r="I18" s="15">
        <v>0.46</v>
      </c>
    </row>
    <row r="19" spans="1:9" ht="18.75">
      <c r="A19" s="15" t="s">
        <v>145</v>
      </c>
      <c r="B19" s="15" t="s">
        <v>146</v>
      </c>
      <c r="C19" s="23" t="s">
        <v>18</v>
      </c>
      <c r="D19" s="15">
        <v>180</v>
      </c>
      <c r="E19" s="15">
        <v>104.5</v>
      </c>
      <c r="F19" s="15">
        <v>1.3</v>
      </c>
      <c r="G19" s="15">
        <v>0</v>
      </c>
      <c r="H19" s="15">
        <v>26.1</v>
      </c>
      <c r="I19" s="15">
        <v>3.8</v>
      </c>
    </row>
    <row r="20" spans="1:9" ht="18.75">
      <c r="A20" s="15"/>
      <c r="B20" s="15" t="s">
        <v>40</v>
      </c>
      <c r="C20" s="23">
        <v>50</v>
      </c>
      <c r="D20" s="15">
        <v>50</v>
      </c>
      <c r="E20" s="15">
        <v>75</v>
      </c>
      <c r="F20" s="15">
        <v>5</v>
      </c>
      <c r="G20" s="15">
        <v>0.9</v>
      </c>
      <c r="H20" s="15">
        <v>29.6</v>
      </c>
      <c r="I20" s="15">
        <v>0</v>
      </c>
    </row>
    <row r="21" spans="1:9" ht="18.75">
      <c r="A21" s="15"/>
      <c r="B21" s="17" t="s">
        <v>108</v>
      </c>
      <c r="C21" s="24"/>
      <c r="D21" s="17">
        <f t="shared" ref="D21:I21" si="1">D16+D17+D18+D19+D20</f>
        <v>650</v>
      </c>
      <c r="E21" s="17">
        <f t="shared" si="1"/>
        <v>801.8</v>
      </c>
      <c r="F21" s="17">
        <f t="shared" si="1"/>
        <v>32.400000000000006</v>
      </c>
      <c r="G21" s="17">
        <f t="shared" si="1"/>
        <v>32.9</v>
      </c>
      <c r="H21" s="17">
        <f t="shared" si="1"/>
        <v>98.97</v>
      </c>
      <c r="I21" s="17">
        <f t="shared" si="1"/>
        <v>34.46</v>
      </c>
    </row>
    <row r="22" spans="1:9" ht="18.75">
      <c r="A22" s="15"/>
      <c r="B22" s="16" t="s">
        <v>41</v>
      </c>
      <c r="C22" s="23"/>
      <c r="D22" s="15"/>
      <c r="E22" s="15"/>
      <c r="F22" s="15"/>
      <c r="G22" s="15"/>
      <c r="H22" s="15"/>
      <c r="I22" s="15"/>
    </row>
    <row r="23" spans="1:9" ht="18.75">
      <c r="A23" s="15" t="s">
        <v>147</v>
      </c>
      <c r="B23" s="15" t="s">
        <v>148</v>
      </c>
      <c r="C23" s="23">
        <v>40</v>
      </c>
      <c r="D23" s="15">
        <v>40</v>
      </c>
      <c r="E23" s="15">
        <v>38.44</v>
      </c>
      <c r="F23" s="15">
        <v>0.3</v>
      </c>
      <c r="G23" s="15">
        <v>3.05</v>
      </c>
      <c r="H23" s="15">
        <v>2.4700000000000002</v>
      </c>
      <c r="I23" s="15">
        <v>2.98</v>
      </c>
    </row>
    <row r="24" spans="1:9" ht="18.75">
      <c r="A24" s="15" t="s">
        <v>149</v>
      </c>
      <c r="B24" s="15" t="s">
        <v>150</v>
      </c>
      <c r="C24" s="23" t="s">
        <v>151</v>
      </c>
      <c r="D24" s="15">
        <v>125</v>
      </c>
      <c r="E24" s="15">
        <v>125.8</v>
      </c>
      <c r="F24" s="15">
        <v>2.6</v>
      </c>
      <c r="G24" s="15">
        <v>5.0999999999999996</v>
      </c>
      <c r="H24" s="15">
        <v>25</v>
      </c>
      <c r="I24" s="15">
        <v>12.9</v>
      </c>
    </row>
    <row r="25" spans="1:9" ht="18.75">
      <c r="A25" s="3" t="s">
        <v>92</v>
      </c>
      <c r="B25" s="3" t="s">
        <v>24</v>
      </c>
      <c r="C25" s="28" t="s">
        <v>37</v>
      </c>
      <c r="D25" s="3">
        <v>150</v>
      </c>
      <c r="E25" s="3">
        <v>64</v>
      </c>
      <c r="F25" s="3">
        <v>0.8</v>
      </c>
      <c r="G25" s="3">
        <v>0</v>
      </c>
      <c r="H25" s="3">
        <v>15.15</v>
      </c>
      <c r="I25" s="3">
        <v>3</v>
      </c>
    </row>
    <row r="26" spans="1:9" ht="18.75">
      <c r="A26" s="15"/>
      <c r="B26" s="15" t="s">
        <v>55</v>
      </c>
      <c r="C26" s="23">
        <v>40</v>
      </c>
      <c r="D26" s="15">
        <v>40</v>
      </c>
      <c r="E26" s="15">
        <v>94.6</v>
      </c>
      <c r="F26" s="15">
        <v>3.2</v>
      </c>
      <c r="G26" s="15">
        <v>0.4</v>
      </c>
      <c r="H26" s="15">
        <v>19.32</v>
      </c>
      <c r="I26" s="15">
        <v>0</v>
      </c>
    </row>
    <row r="27" spans="1:9" ht="18.75">
      <c r="A27" s="15"/>
      <c r="B27" s="15" t="s">
        <v>53</v>
      </c>
      <c r="C27" s="23" t="s">
        <v>54</v>
      </c>
      <c r="D27" s="15">
        <v>100</v>
      </c>
      <c r="E27" s="15">
        <v>62</v>
      </c>
      <c r="F27" s="15">
        <v>0.6</v>
      </c>
      <c r="G27" s="15">
        <v>0.1</v>
      </c>
      <c r="H27" s="15">
        <v>14.5</v>
      </c>
      <c r="I27" s="15">
        <v>39.299999999999997</v>
      </c>
    </row>
    <row r="28" spans="1:9" ht="18.75">
      <c r="A28" s="15"/>
      <c r="B28" s="17" t="s">
        <v>108</v>
      </c>
      <c r="C28" s="25"/>
      <c r="D28" s="17">
        <f>D23+D24+D25+D26+D27</f>
        <v>455</v>
      </c>
      <c r="E28" s="17">
        <f>E23+E25+E24+E26+E27</f>
        <v>384.84000000000003</v>
      </c>
      <c r="F28" s="17">
        <f>F23+F24+F25+F26+F27</f>
        <v>7.5</v>
      </c>
      <c r="G28" s="17">
        <f>G23+G24+G25+G26+G27</f>
        <v>8.6499999999999986</v>
      </c>
      <c r="H28" s="17">
        <f>H23+H24+H25+H26+H27</f>
        <v>76.44</v>
      </c>
      <c r="I28" s="17">
        <f>I23+I24+I25+I26+I27</f>
        <v>58.18</v>
      </c>
    </row>
    <row r="29" spans="1:9" ht="18.75">
      <c r="A29" s="15"/>
      <c r="B29" s="16" t="s">
        <v>46</v>
      </c>
      <c r="C29" s="23"/>
      <c r="D29" s="15"/>
      <c r="E29" s="15"/>
      <c r="F29" s="15"/>
      <c r="G29" s="15"/>
      <c r="H29" s="15"/>
      <c r="I29" s="15"/>
    </row>
    <row r="30" spans="1:9" ht="18.75">
      <c r="A30" s="15" t="s">
        <v>152</v>
      </c>
      <c r="B30" s="15" t="s">
        <v>82</v>
      </c>
      <c r="C30" s="23" t="s">
        <v>44</v>
      </c>
      <c r="D30" s="15">
        <v>200</v>
      </c>
      <c r="E30" s="15">
        <v>37.4</v>
      </c>
      <c r="F30" s="15">
        <v>0.5</v>
      </c>
      <c r="G30" s="15">
        <v>0</v>
      </c>
      <c r="H30" s="15">
        <v>16.600000000000001</v>
      </c>
      <c r="I30" s="15">
        <v>20</v>
      </c>
    </row>
    <row r="31" spans="1:9" ht="18.75">
      <c r="A31" s="15"/>
      <c r="B31" s="15" t="s">
        <v>286</v>
      </c>
      <c r="C31" s="23">
        <v>50</v>
      </c>
      <c r="D31" s="15">
        <v>50</v>
      </c>
      <c r="E31" s="15">
        <v>173</v>
      </c>
      <c r="F31" s="15">
        <v>3.2</v>
      </c>
      <c r="G31" s="15">
        <v>4.05</v>
      </c>
      <c r="H31" s="15">
        <v>17.8</v>
      </c>
      <c r="I31" s="15">
        <v>0</v>
      </c>
    </row>
    <row r="32" spans="1:9" ht="18.75">
      <c r="A32" s="15"/>
      <c r="B32" s="18" t="s">
        <v>108</v>
      </c>
      <c r="C32" s="25"/>
      <c r="D32" s="17">
        <v>250</v>
      </c>
      <c r="E32" s="17">
        <f>E30+E31</f>
        <v>210.4</v>
      </c>
      <c r="F32" s="17">
        <f>F30+F31</f>
        <v>3.7</v>
      </c>
      <c r="G32" s="17">
        <f>G31</f>
        <v>4.05</v>
      </c>
      <c r="H32" s="17">
        <f>H30+H31</f>
        <v>34.400000000000006</v>
      </c>
      <c r="I32" s="17">
        <f>I30</f>
        <v>20</v>
      </c>
    </row>
    <row r="33" spans="1:9" ht="18.75">
      <c r="A33" s="15"/>
      <c r="B33" s="19" t="s">
        <v>153</v>
      </c>
      <c r="C33" s="26"/>
      <c r="D33" s="20">
        <f t="shared" ref="D33:I33" si="2">D11+D14+D21+D28+D32</f>
        <v>1955</v>
      </c>
      <c r="E33" s="20">
        <f t="shared" si="2"/>
        <v>1836.88</v>
      </c>
      <c r="F33" s="20">
        <f t="shared" si="2"/>
        <v>57.70000000000001</v>
      </c>
      <c r="G33" s="20">
        <f t="shared" si="2"/>
        <v>62.949999999999996</v>
      </c>
      <c r="H33" s="20">
        <f t="shared" si="2"/>
        <v>275.15999999999997</v>
      </c>
      <c r="I33" s="20">
        <f t="shared" si="2"/>
        <v>114.64</v>
      </c>
    </row>
    <row r="34" spans="1:9">
      <c r="C34" s="27"/>
      <c r="D34" s="13"/>
      <c r="E34" s="13"/>
      <c r="F34" s="13"/>
      <c r="G34" s="13"/>
      <c r="H34" s="13"/>
      <c r="I34" s="13"/>
    </row>
    <row r="35" spans="1:9" ht="18.75">
      <c r="A35" s="73"/>
      <c r="B35" s="73"/>
      <c r="C35" s="74"/>
      <c r="D35" s="73"/>
      <c r="E35" s="73"/>
      <c r="F35" s="73"/>
      <c r="G35" s="73"/>
      <c r="H35" s="73"/>
      <c r="I35" s="73"/>
    </row>
    <row r="36" spans="1:9" ht="18.75">
      <c r="A36" s="73"/>
      <c r="B36" s="75"/>
      <c r="C36" s="76"/>
      <c r="D36" s="75"/>
      <c r="E36" s="75"/>
      <c r="F36" s="75"/>
      <c r="G36" s="75"/>
      <c r="H36" s="75"/>
      <c r="I36" s="75"/>
    </row>
  </sheetData>
  <pageMargins left="0.7" right="0.7" top="0.75" bottom="0.75" header="0.3" footer="0.3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9"/>
  <sheetViews>
    <sheetView topLeftCell="A2" workbookViewId="0">
      <selection activeCell="G15" sqref="G15"/>
    </sheetView>
  </sheetViews>
  <sheetFormatPr defaultRowHeight="15"/>
  <cols>
    <col min="1" max="1" width="10.85546875" customWidth="1"/>
  </cols>
  <sheetData>
    <row r="2" spans="1:18">
      <c r="B2" s="66"/>
      <c r="C2" s="67" t="s">
        <v>242</v>
      </c>
      <c r="D2" s="67"/>
      <c r="E2" s="67"/>
      <c r="F2" s="67"/>
      <c r="G2" s="67"/>
      <c r="H2" s="67"/>
      <c r="I2" s="67"/>
      <c r="J2" s="67"/>
      <c r="K2" s="67"/>
      <c r="L2" s="66" t="s">
        <v>266</v>
      </c>
      <c r="M2" s="66"/>
      <c r="N2" s="66"/>
      <c r="O2" s="66"/>
      <c r="P2" s="66"/>
      <c r="Q2" s="66"/>
    </row>
    <row r="3" spans="1:18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8">
      <c r="A4" s="54"/>
      <c r="B4" s="65" t="s">
        <v>251</v>
      </c>
      <c r="C4" s="65" t="s">
        <v>252</v>
      </c>
      <c r="D4" s="65" t="s">
        <v>243</v>
      </c>
      <c r="E4" s="65" t="s">
        <v>244</v>
      </c>
      <c r="F4" s="65" t="s">
        <v>245</v>
      </c>
      <c r="G4" s="65" t="s">
        <v>246</v>
      </c>
      <c r="H4" s="65" t="s">
        <v>247</v>
      </c>
      <c r="I4" s="65" t="s">
        <v>248</v>
      </c>
      <c r="J4" s="65" t="s">
        <v>249</v>
      </c>
      <c r="K4" s="65" t="s">
        <v>250</v>
      </c>
      <c r="L4" s="66"/>
      <c r="M4" s="66"/>
      <c r="N4" s="66"/>
      <c r="O4" s="66"/>
      <c r="P4" s="66"/>
      <c r="Q4" s="66"/>
    </row>
    <row r="5" spans="1:18">
      <c r="A5" s="54"/>
      <c r="B5" s="65" t="s">
        <v>258</v>
      </c>
      <c r="C5" s="65" t="s">
        <v>258</v>
      </c>
      <c r="D5" s="65" t="s">
        <v>258</v>
      </c>
      <c r="E5" s="65" t="s">
        <v>258</v>
      </c>
      <c r="F5" s="65" t="s">
        <v>258</v>
      </c>
      <c r="G5" s="65" t="s">
        <v>258</v>
      </c>
      <c r="H5" s="65" t="s">
        <v>258</v>
      </c>
      <c r="I5" s="65" t="s">
        <v>258</v>
      </c>
      <c r="J5" s="65" t="s">
        <v>258</v>
      </c>
      <c r="K5" s="65" t="s">
        <v>258</v>
      </c>
      <c r="L5" s="65" t="s">
        <v>264</v>
      </c>
      <c r="M5" s="65"/>
      <c r="N5" s="65"/>
      <c r="O5" s="66"/>
      <c r="P5" s="66"/>
      <c r="Q5" s="66"/>
    </row>
    <row r="6" spans="1:18">
      <c r="A6" s="54" t="s">
        <v>253</v>
      </c>
      <c r="B6" s="65">
        <v>328.3</v>
      </c>
      <c r="C6" s="65">
        <v>456.5</v>
      </c>
      <c r="D6" s="65">
        <v>364</v>
      </c>
      <c r="E6" s="65">
        <v>464.3</v>
      </c>
      <c r="F6" s="65">
        <v>276</v>
      </c>
      <c r="G6" s="65">
        <v>383.8</v>
      </c>
      <c r="H6" s="65">
        <v>467.2</v>
      </c>
      <c r="I6" s="65">
        <v>401.4</v>
      </c>
      <c r="J6" s="65">
        <v>594.5</v>
      </c>
      <c r="K6" s="65">
        <v>470.2</v>
      </c>
      <c r="L6" s="65">
        <f>B6+C6+D6+E6+F6+G6+H6+I6+J6+K6</f>
        <v>4206.2</v>
      </c>
      <c r="M6" s="65">
        <v>10</v>
      </c>
      <c r="N6" s="65">
        <f t="shared" ref="N6:N11" si="0">L6/M6</f>
        <v>420.62</v>
      </c>
      <c r="O6" s="65">
        <v>100</v>
      </c>
      <c r="P6" s="65">
        <v>1800</v>
      </c>
      <c r="Q6" s="68">
        <f t="shared" ref="Q6:Q11" si="1">N6*O6/P6</f>
        <v>23.367777777777778</v>
      </c>
      <c r="R6" t="s">
        <v>265</v>
      </c>
    </row>
    <row r="7" spans="1:18">
      <c r="A7" s="54" t="s">
        <v>254</v>
      </c>
      <c r="B7" s="65">
        <v>64</v>
      </c>
      <c r="C7" s="65">
        <v>44.2</v>
      </c>
      <c r="D7" s="65">
        <v>64</v>
      </c>
      <c r="E7" s="65">
        <v>93.5</v>
      </c>
      <c r="F7" s="65">
        <v>64.5</v>
      </c>
      <c r="G7" s="65">
        <v>64</v>
      </c>
      <c r="H7" s="65">
        <v>64</v>
      </c>
      <c r="I7" s="65">
        <v>44.2</v>
      </c>
      <c r="J7" s="65">
        <v>64</v>
      </c>
      <c r="K7" s="65">
        <v>82.5</v>
      </c>
      <c r="L7" s="65">
        <f>B7+C7+D7+E7+F7+G7+H7+I7+J7+K7</f>
        <v>648.9</v>
      </c>
      <c r="M7" s="65">
        <v>10</v>
      </c>
      <c r="N7" s="65">
        <f t="shared" si="0"/>
        <v>64.89</v>
      </c>
      <c r="O7" s="65">
        <v>100</v>
      </c>
      <c r="P7" s="65">
        <v>1800</v>
      </c>
      <c r="Q7" s="68">
        <f t="shared" si="1"/>
        <v>3.605</v>
      </c>
      <c r="R7" t="s">
        <v>265</v>
      </c>
    </row>
    <row r="8" spans="1:18">
      <c r="A8" s="54" t="s">
        <v>255</v>
      </c>
      <c r="B8" s="65">
        <v>701.68</v>
      </c>
      <c r="C8" s="65">
        <v>905.57</v>
      </c>
      <c r="D8" s="65">
        <v>819.6</v>
      </c>
      <c r="E8" s="65">
        <v>737.62</v>
      </c>
      <c r="F8" s="65">
        <v>801.8</v>
      </c>
      <c r="G8" s="65">
        <v>598.79999999999995</v>
      </c>
      <c r="H8" s="65">
        <v>755.7</v>
      </c>
      <c r="I8" s="65">
        <v>670.9</v>
      </c>
      <c r="J8" s="65">
        <v>707.4</v>
      </c>
      <c r="K8" s="65">
        <v>618.34</v>
      </c>
      <c r="L8" s="65">
        <f>B8+C8+D8+E8+F8+G8+H8+I8+J8+K8</f>
        <v>7317.4099999999989</v>
      </c>
      <c r="M8" s="65">
        <v>10</v>
      </c>
      <c r="N8" s="65">
        <f t="shared" si="0"/>
        <v>731.74099999999987</v>
      </c>
      <c r="O8" s="65">
        <v>100</v>
      </c>
      <c r="P8" s="65">
        <v>1800</v>
      </c>
      <c r="Q8" s="68">
        <f t="shared" si="1"/>
        <v>40.652277777777776</v>
      </c>
      <c r="R8" t="s">
        <v>265</v>
      </c>
    </row>
    <row r="9" spans="1:18">
      <c r="A9" s="54" t="s">
        <v>256</v>
      </c>
      <c r="B9" s="65">
        <v>290.31</v>
      </c>
      <c r="C9" s="65">
        <v>198.66</v>
      </c>
      <c r="D9" s="65">
        <v>382.3</v>
      </c>
      <c r="E9" s="65">
        <v>270.2</v>
      </c>
      <c r="F9" s="65">
        <v>336.8</v>
      </c>
      <c r="G9" s="65">
        <v>342</v>
      </c>
      <c r="H9" s="65">
        <v>335.7</v>
      </c>
      <c r="I9" s="65">
        <v>299.5</v>
      </c>
      <c r="J9" s="65">
        <v>269.8</v>
      </c>
      <c r="K9" s="65">
        <v>372</v>
      </c>
      <c r="L9" s="65">
        <f>B9+C9+D9+E9+F9+G9+H9+I9+J9+K9</f>
        <v>3097.27</v>
      </c>
      <c r="M9" s="65">
        <v>10</v>
      </c>
      <c r="N9" s="65">
        <f t="shared" si="0"/>
        <v>309.72699999999998</v>
      </c>
      <c r="O9" s="65">
        <v>100</v>
      </c>
      <c r="P9" s="65">
        <v>1800</v>
      </c>
      <c r="Q9" s="68">
        <f t="shared" si="1"/>
        <v>17.207055555555552</v>
      </c>
      <c r="R9" t="s">
        <v>265</v>
      </c>
    </row>
    <row r="10" spans="1:18">
      <c r="A10" s="54" t="s">
        <v>257</v>
      </c>
      <c r="B10" s="65">
        <v>481.2</v>
      </c>
      <c r="C10" s="65">
        <v>775.9</v>
      </c>
      <c r="D10" s="65">
        <v>517.1</v>
      </c>
      <c r="E10" s="65">
        <v>44.14</v>
      </c>
      <c r="F10" s="65">
        <v>358.2</v>
      </c>
      <c r="G10" s="65">
        <v>605.5</v>
      </c>
      <c r="H10" s="65">
        <v>784.1</v>
      </c>
      <c r="I10" s="65">
        <v>633.1</v>
      </c>
      <c r="J10" s="65">
        <v>378.5</v>
      </c>
      <c r="K10" s="65">
        <v>457</v>
      </c>
      <c r="L10" s="65">
        <f>B10+C10+D10+E10+F10+G10+H10+I10+J10+K10</f>
        <v>5034.74</v>
      </c>
      <c r="M10" s="65">
        <v>10</v>
      </c>
      <c r="N10" s="65">
        <f t="shared" si="0"/>
        <v>503.47399999999999</v>
      </c>
      <c r="O10" s="65">
        <v>100</v>
      </c>
      <c r="P10" s="65">
        <v>1800</v>
      </c>
      <c r="Q10" s="68">
        <f t="shared" si="1"/>
        <v>27.97077777777778</v>
      </c>
      <c r="R10" t="s">
        <v>265</v>
      </c>
    </row>
    <row r="11" spans="1:18">
      <c r="A11" s="55" t="s">
        <v>108</v>
      </c>
      <c r="B11" s="59">
        <f t="shared" ref="B11:K11" si="2">B6+B7+B8+B9+B10</f>
        <v>1865.49</v>
      </c>
      <c r="C11" s="59">
        <f t="shared" si="2"/>
        <v>2380.83</v>
      </c>
      <c r="D11" s="59">
        <f t="shared" si="2"/>
        <v>2147</v>
      </c>
      <c r="E11" s="59">
        <f t="shared" si="2"/>
        <v>1609.7600000000002</v>
      </c>
      <c r="F11" s="59">
        <f t="shared" si="2"/>
        <v>1837.3</v>
      </c>
      <c r="G11" s="59">
        <f t="shared" si="2"/>
        <v>1994.1</v>
      </c>
      <c r="H11" s="59">
        <f t="shared" si="2"/>
        <v>2406.7000000000003</v>
      </c>
      <c r="I11" s="59">
        <f t="shared" si="2"/>
        <v>2049.1</v>
      </c>
      <c r="J11" s="59">
        <f t="shared" si="2"/>
        <v>2014.2</v>
      </c>
      <c r="K11" s="59">
        <f t="shared" si="2"/>
        <v>2000.04</v>
      </c>
      <c r="L11" s="66">
        <f>L6+L7+L8+L9+L10</f>
        <v>20304.519999999997</v>
      </c>
      <c r="M11" s="66">
        <v>10</v>
      </c>
      <c r="N11" s="66">
        <f t="shared" si="0"/>
        <v>2030.4519999999998</v>
      </c>
      <c r="O11" s="66">
        <v>100</v>
      </c>
      <c r="P11" s="66">
        <v>1800</v>
      </c>
      <c r="Q11" s="68">
        <f t="shared" si="1"/>
        <v>112.80288888888887</v>
      </c>
      <c r="R11" t="s">
        <v>265</v>
      </c>
    </row>
    <row r="12" spans="1:18"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8">
      <c r="B13" s="66"/>
      <c r="C13" s="66"/>
      <c r="D13" s="66"/>
      <c r="E13" s="67" t="s">
        <v>259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8"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8">
      <c r="A15" s="54"/>
      <c r="B15" s="65" t="s">
        <v>251</v>
      </c>
      <c r="C15" s="65" t="s">
        <v>252</v>
      </c>
      <c r="D15" s="65" t="s">
        <v>243</v>
      </c>
      <c r="E15" s="65" t="s">
        <v>244</v>
      </c>
      <c r="F15" s="65" t="s">
        <v>245</v>
      </c>
      <c r="G15" s="65" t="s">
        <v>246</v>
      </c>
      <c r="H15" s="65" t="s">
        <v>247</v>
      </c>
      <c r="I15" s="65" t="s">
        <v>248</v>
      </c>
      <c r="J15" s="65" t="s">
        <v>249</v>
      </c>
      <c r="K15" s="65" t="s">
        <v>250</v>
      </c>
      <c r="L15" s="60" t="s">
        <v>267</v>
      </c>
      <c r="M15" s="67"/>
      <c r="N15" s="67"/>
      <c r="O15" s="66"/>
      <c r="P15" s="66"/>
      <c r="Q15" s="66"/>
    </row>
    <row r="16" spans="1:18">
      <c r="A16" s="5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6"/>
      <c r="M16" s="66"/>
      <c r="N16" s="66"/>
      <c r="O16" s="66"/>
      <c r="P16" s="66"/>
      <c r="Q16" s="66"/>
    </row>
    <row r="17" spans="1:17">
      <c r="A17" s="54" t="s">
        <v>253</v>
      </c>
      <c r="B17" s="65">
        <v>400</v>
      </c>
      <c r="C17" s="65">
        <v>400</v>
      </c>
      <c r="D17" s="65">
        <v>400</v>
      </c>
      <c r="E17" s="65">
        <v>400</v>
      </c>
      <c r="F17" s="65">
        <v>400</v>
      </c>
      <c r="G17" s="65">
        <v>400</v>
      </c>
      <c r="H17" s="65">
        <v>400</v>
      </c>
      <c r="I17" s="65">
        <v>400</v>
      </c>
      <c r="J17" s="65">
        <v>400</v>
      </c>
      <c r="K17" s="65">
        <v>400</v>
      </c>
      <c r="L17" s="59">
        <f>B17+C17+D17+E17+F17+G17+H17+I17+J17+K17</f>
        <v>4000</v>
      </c>
      <c r="M17" s="59">
        <v>10</v>
      </c>
      <c r="N17" s="59">
        <f>L17/M17</f>
        <v>400</v>
      </c>
      <c r="O17" s="66"/>
      <c r="P17" s="66"/>
      <c r="Q17" s="66"/>
    </row>
    <row r="18" spans="1:17">
      <c r="A18" s="54" t="s">
        <v>254</v>
      </c>
      <c r="B18" s="65">
        <v>150</v>
      </c>
      <c r="C18" s="65">
        <v>100</v>
      </c>
      <c r="D18" s="65">
        <v>150</v>
      </c>
      <c r="E18" s="65">
        <v>100</v>
      </c>
      <c r="F18" s="65">
        <v>150</v>
      </c>
      <c r="G18" s="65">
        <v>150</v>
      </c>
      <c r="H18" s="65">
        <v>150</v>
      </c>
      <c r="I18" s="65">
        <v>100</v>
      </c>
      <c r="J18" s="65">
        <v>150</v>
      </c>
      <c r="K18" s="65">
        <v>100</v>
      </c>
      <c r="L18" s="59">
        <f>B18+C18+D18+E18+F18+G18+H18+I18+J18+K18</f>
        <v>1300</v>
      </c>
      <c r="M18" s="59">
        <v>10</v>
      </c>
      <c r="N18" s="59">
        <f>L18/M18</f>
        <v>130</v>
      </c>
      <c r="O18" s="66"/>
      <c r="P18" s="66"/>
      <c r="Q18" s="66"/>
    </row>
    <row r="19" spans="1:17">
      <c r="A19" s="54" t="s">
        <v>255</v>
      </c>
      <c r="B19" s="65">
        <v>770.5</v>
      </c>
      <c r="C19" s="65">
        <v>762.5</v>
      </c>
      <c r="D19" s="65">
        <v>697.5</v>
      </c>
      <c r="E19" s="65">
        <v>755</v>
      </c>
      <c r="F19" s="65">
        <v>710</v>
      </c>
      <c r="G19" s="65">
        <v>772.5</v>
      </c>
      <c r="H19" s="65">
        <v>797.5</v>
      </c>
      <c r="I19" s="65">
        <v>710</v>
      </c>
      <c r="J19" s="65">
        <v>745</v>
      </c>
      <c r="K19" s="65">
        <v>792.5</v>
      </c>
      <c r="L19" s="59">
        <f>B19+C19+D19+E19+F19+G19+H19+I19+J19+K19</f>
        <v>7513</v>
      </c>
      <c r="M19" s="59">
        <v>10</v>
      </c>
      <c r="N19" s="59">
        <f>L19/M19</f>
        <v>751.3</v>
      </c>
      <c r="O19" s="66"/>
      <c r="P19" s="66"/>
      <c r="Q19" s="66"/>
    </row>
    <row r="20" spans="1:17">
      <c r="A20" s="54" t="s">
        <v>256</v>
      </c>
      <c r="B20" s="65">
        <v>250</v>
      </c>
      <c r="C20" s="65">
        <v>250</v>
      </c>
      <c r="D20" s="65">
        <v>250</v>
      </c>
      <c r="E20" s="65">
        <v>250</v>
      </c>
      <c r="F20" s="65">
        <v>250</v>
      </c>
      <c r="G20" s="65">
        <v>255</v>
      </c>
      <c r="H20" s="65">
        <v>250</v>
      </c>
      <c r="I20" s="65">
        <v>250</v>
      </c>
      <c r="J20" s="65">
        <v>250</v>
      </c>
      <c r="K20" s="65">
        <v>275</v>
      </c>
      <c r="L20" s="59">
        <f>B20+C20+D20+E20+F20+G20+H20+I20+J20+K20</f>
        <v>2530</v>
      </c>
      <c r="M20" s="59">
        <v>10</v>
      </c>
      <c r="N20" s="59">
        <f>L20/M20</f>
        <v>253</v>
      </c>
      <c r="O20" s="66"/>
      <c r="P20" s="66"/>
      <c r="Q20" s="66"/>
    </row>
    <row r="21" spans="1:17">
      <c r="A21" s="54" t="s">
        <v>257</v>
      </c>
      <c r="B21" s="65">
        <v>550</v>
      </c>
      <c r="C21" s="65">
        <v>450</v>
      </c>
      <c r="D21" s="65">
        <v>550</v>
      </c>
      <c r="E21" s="65">
        <v>500</v>
      </c>
      <c r="F21" s="65">
        <v>505</v>
      </c>
      <c r="G21" s="65">
        <v>470</v>
      </c>
      <c r="H21" s="65">
        <v>680</v>
      </c>
      <c r="I21" s="65">
        <v>510</v>
      </c>
      <c r="J21" s="65">
        <v>455</v>
      </c>
      <c r="K21" s="65">
        <v>455</v>
      </c>
      <c r="L21" s="59">
        <f>B21+C21+D21+E21+F21+G21+H21+I21+J21+K21</f>
        <v>5125</v>
      </c>
      <c r="M21" s="59">
        <v>10</v>
      </c>
      <c r="N21" s="59">
        <f>L21/M21</f>
        <v>512.5</v>
      </c>
      <c r="O21" s="66"/>
      <c r="P21" s="66"/>
      <c r="Q21" s="66"/>
    </row>
    <row r="22" spans="1:17">
      <c r="A22" s="55" t="s">
        <v>108</v>
      </c>
      <c r="B22" s="59">
        <f t="shared" ref="B22:K22" si="3">B17+B18+B19+B20+B21</f>
        <v>2120.5</v>
      </c>
      <c r="C22" s="59">
        <f t="shared" si="3"/>
        <v>1962.5</v>
      </c>
      <c r="D22" s="59">
        <f t="shared" si="3"/>
        <v>2047.5</v>
      </c>
      <c r="E22" s="59">
        <f t="shared" si="3"/>
        <v>2005</v>
      </c>
      <c r="F22" s="59">
        <f t="shared" si="3"/>
        <v>2015</v>
      </c>
      <c r="G22" s="59">
        <f t="shared" si="3"/>
        <v>2047.5</v>
      </c>
      <c r="H22" s="59">
        <f t="shared" si="3"/>
        <v>2277.5</v>
      </c>
      <c r="I22" s="59">
        <f t="shared" si="3"/>
        <v>1970</v>
      </c>
      <c r="J22" s="59">
        <f t="shared" si="3"/>
        <v>2000</v>
      </c>
      <c r="K22" s="59">
        <f t="shared" si="3"/>
        <v>2022.5</v>
      </c>
      <c r="L22" s="59"/>
      <c r="M22" s="59"/>
      <c r="N22" s="59"/>
      <c r="O22" s="66"/>
      <c r="P22" s="66"/>
      <c r="Q22" s="66"/>
    </row>
    <row r="23" spans="1:17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7">
      <c r="B24" s="67" t="s">
        <v>260</v>
      </c>
      <c r="C24" s="67"/>
      <c r="D24" s="67"/>
      <c r="E24" s="67"/>
      <c r="F24" s="67"/>
      <c r="G24" s="67"/>
      <c r="H24" s="67"/>
      <c r="I24" s="66"/>
      <c r="J24" s="66"/>
      <c r="K24" s="66"/>
      <c r="L24" s="66"/>
      <c r="M24" s="66"/>
      <c r="N24" s="66"/>
      <c r="O24" s="66"/>
      <c r="P24" s="66"/>
      <c r="Q24" s="66"/>
    </row>
    <row r="25" spans="1:17">
      <c r="B25" s="67" t="s">
        <v>261</v>
      </c>
      <c r="C25" s="67"/>
      <c r="D25" s="67"/>
      <c r="E25" s="67"/>
      <c r="F25" s="67"/>
      <c r="G25" s="67"/>
      <c r="H25" s="67"/>
      <c r="I25" s="66"/>
      <c r="J25" s="66"/>
      <c r="K25" s="66"/>
      <c r="L25" s="66"/>
      <c r="M25" s="66"/>
      <c r="N25" s="66"/>
      <c r="O25" s="66"/>
      <c r="P25" s="66"/>
      <c r="Q25" s="66"/>
    </row>
    <row r="26" spans="1:17">
      <c r="A26" s="56"/>
      <c r="B26" s="57" t="s">
        <v>6</v>
      </c>
      <c r="C26" s="57" t="s">
        <v>8</v>
      </c>
      <c r="D26" s="57" t="s">
        <v>9</v>
      </c>
      <c r="E26" s="57" t="s">
        <v>10</v>
      </c>
      <c r="F26" s="57" t="s">
        <v>11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>
      <c r="A27" s="57" t="s">
        <v>251</v>
      </c>
      <c r="B27" s="57">
        <v>1865.49</v>
      </c>
      <c r="C27" s="57">
        <v>66.8</v>
      </c>
      <c r="D27" s="57">
        <v>71.38</v>
      </c>
      <c r="E27" s="57">
        <v>280.5</v>
      </c>
      <c r="F27" s="57">
        <v>69.06</v>
      </c>
      <c r="G27" s="66"/>
      <c r="H27" s="66" t="s">
        <v>269</v>
      </c>
      <c r="I27" s="66"/>
      <c r="J27" s="66"/>
      <c r="K27" s="66"/>
      <c r="L27" s="66"/>
      <c r="M27" s="66"/>
      <c r="N27" s="66"/>
      <c r="O27" s="66"/>
      <c r="P27" s="66"/>
      <c r="Q27" s="66"/>
    </row>
    <row r="28" spans="1:17">
      <c r="A28" s="57" t="s">
        <v>252</v>
      </c>
      <c r="B28" s="57">
        <v>2380.83</v>
      </c>
      <c r="C28" s="57">
        <v>90.68</v>
      </c>
      <c r="D28" s="57">
        <v>81.650000000000006</v>
      </c>
      <c r="E28" s="57">
        <v>347.9</v>
      </c>
      <c r="F28" s="57">
        <v>40.9</v>
      </c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7">
      <c r="A29" s="57" t="s">
        <v>243</v>
      </c>
      <c r="B29" s="57">
        <v>2147</v>
      </c>
      <c r="C29" s="57">
        <v>74.66</v>
      </c>
      <c r="D29" s="57">
        <v>98.86</v>
      </c>
      <c r="E29" s="57">
        <v>341.8</v>
      </c>
      <c r="F29" s="57">
        <v>67.599999999999994</v>
      </c>
      <c r="G29" s="66"/>
      <c r="H29" s="66" t="s">
        <v>271</v>
      </c>
      <c r="I29" s="66"/>
      <c r="J29" s="66"/>
      <c r="K29" s="66"/>
      <c r="L29" s="66"/>
      <c r="M29" s="66"/>
      <c r="N29" s="66"/>
      <c r="O29" s="66"/>
      <c r="P29" s="66"/>
      <c r="Q29" s="66"/>
    </row>
    <row r="30" spans="1:17">
      <c r="A30" s="57" t="s">
        <v>244</v>
      </c>
      <c r="B30" s="57">
        <v>2007.02</v>
      </c>
      <c r="C30" s="57">
        <v>60.96</v>
      </c>
      <c r="D30" s="57">
        <v>60.22</v>
      </c>
      <c r="E30" s="57">
        <v>303.7</v>
      </c>
      <c r="F30" s="57">
        <v>35.409999999999997</v>
      </c>
      <c r="G30" s="66"/>
      <c r="H30" s="66" t="s">
        <v>272</v>
      </c>
      <c r="I30" s="66"/>
      <c r="J30" s="66"/>
      <c r="K30" s="66"/>
      <c r="L30" s="66"/>
      <c r="M30" s="66"/>
      <c r="N30" s="66"/>
      <c r="O30" s="66"/>
      <c r="P30" s="66"/>
      <c r="Q30" s="66"/>
    </row>
    <row r="31" spans="1:17">
      <c r="A31" s="57" t="s">
        <v>245</v>
      </c>
      <c r="B31" s="57">
        <v>1837</v>
      </c>
      <c r="C31" s="57">
        <v>57.65</v>
      </c>
      <c r="D31" s="57">
        <v>62.95</v>
      </c>
      <c r="E31" s="57">
        <v>275.2</v>
      </c>
      <c r="F31" s="57">
        <v>114.98</v>
      </c>
      <c r="G31" s="66"/>
      <c r="H31" s="66" t="s">
        <v>270</v>
      </c>
      <c r="I31" s="66"/>
      <c r="J31" s="66"/>
      <c r="K31" s="66"/>
      <c r="L31" s="66"/>
      <c r="M31" s="66"/>
      <c r="N31" s="66"/>
      <c r="O31" s="66"/>
      <c r="P31" s="66"/>
      <c r="Q31" s="66"/>
    </row>
    <row r="32" spans="1:17">
      <c r="A32" s="57" t="s">
        <v>246</v>
      </c>
      <c r="B32" s="57">
        <v>1994.1</v>
      </c>
      <c r="C32" s="57">
        <v>78.5</v>
      </c>
      <c r="D32" s="57">
        <v>56.01</v>
      </c>
      <c r="E32" s="57">
        <v>287.7</v>
      </c>
      <c r="F32" s="57">
        <v>27.93</v>
      </c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17">
      <c r="A33" s="57" t="s">
        <v>247</v>
      </c>
      <c r="B33" s="57">
        <v>2406.6999999999998</v>
      </c>
      <c r="C33" s="57">
        <v>73.260000000000005</v>
      </c>
      <c r="D33" s="57">
        <v>86.9</v>
      </c>
      <c r="E33" s="57">
        <v>341.5</v>
      </c>
      <c r="F33" s="57">
        <v>63.71</v>
      </c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>
      <c r="A34" s="57" t="s">
        <v>262</v>
      </c>
      <c r="B34" s="57">
        <v>2049</v>
      </c>
      <c r="C34" s="57">
        <v>60.46</v>
      </c>
      <c r="D34" s="57">
        <v>60.79</v>
      </c>
      <c r="E34" s="57">
        <v>288.3</v>
      </c>
      <c r="F34" s="57">
        <v>38.82</v>
      </c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1:17">
      <c r="A35" s="57" t="s">
        <v>263</v>
      </c>
      <c r="B35" s="57">
        <v>2014.2</v>
      </c>
      <c r="C35" s="57">
        <v>92.45</v>
      </c>
      <c r="D35" s="57">
        <v>59.79</v>
      </c>
      <c r="E35" s="57">
        <v>284.3</v>
      </c>
      <c r="F35" s="57">
        <v>33.869999999999997</v>
      </c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1:17">
      <c r="A36" s="57" t="s">
        <v>250</v>
      </c>
      <c r="B36" s="57">
        <v>2000.04</v>
      </c>
      <c r="C36" s="57">
        <v>56.86</v>
      </c>
      <c r="D36" s="57">
        <v>62.6</v>
      </c>
      <c r="E36" s="57">
        <v>294.5</v>
      </c>
      <c r="F36" s="57">
        <v>70.569999999999993</v>
      </c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1:17">
      <c r="A37" s="58" t="s">
        <v>56</v>
      </c>
      <c r="B37" s="58">
        <f>B27+B28+B29+B30+B31+B32+B33+B34+B35+B36</f>
        <v>20701.38</v>
      </c>
      <c r="C37" s="58">
        <f>C27+C28+C29+C30+C31+C32+C33+C34+C35+C36</f>
        <v>712.28000000000009</v>
      </c>
      <c r="D37" s="58">
        <f>D27+D28+D29+D30+D31+D32+D33+D34+D35+D36</f>
        <v>701.15</v>
      </c>
      <c r="E37" s="58">
        <f>E27+E28+E29+E30+E31+E32+E33+E34+E35+E36</f>
        <v>3045.4000000000005</v>
      </c>
      <c r="F37" s="58">
        <f>F27+F28+F29+F30+F31+F32+F33+F34+F35+F36</f>
        <v>562.84999999999991</v>
      </c>
    </row>
    <row r="38" spans="1:17">
      <c r="B38">
        <v>10</v>
      </c>
      <c r="C38" s="61">
        <v>10</v>
      </c>
      <c r="D38" s="61">
        <v>10</v>
      </c>
      <c r="E38" s="61">
        <v>10</v>
      </c>
      <c r="F38" s="61">
        <v>10</v>
      </c>
    </row>
    <row r="39" spans="1:17">
      <c r="A39" s="62"/>
      <c r="B39" s="63">
        <f>B37/B38</f>
        <v>2070.1379999999999</v>
      </c>
      <c r="C39" s="55">
        <f>C37/C38</f>
        <v>71.228000000000009</v>
      </c>
      <c r="D39" s="55">
        <f>D37/D38</f>
        <v>70.114999999999995</v>
      </c>
      <c r="E39" s="55">
        <f>E37/E38</f>
        <v>304.54000000000008</v>
      </c>
      <c r="F39" s="55">
        <f>F37/F38</f>
        <v>56.284999999999989</v>
      </c>
    </row>
  </sheetData>
  <pageMargins left="0.7" right="0.7" top="0.75" bottom="0.75" header="0.3" footer="0.3"/>
  <pageSetup paperSize="9" scale="7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1"/>
  <sheetViews>
    <sheetView workbookViewId="0">
      <selection activeCell="D33" sqref="D33"/>
    </sheetView>
  </sheetViews>
  <sheetFormatPr defaultRowHeight="15"/>
  <cols>
    <col min="1" max="1" width="42.28515625" customWidth="1"/>
    <col min="2" max="2" width="75.42578125" customWidth="1"/>
    <col min="3" max="3" width="15.7109375" customWidth="1"/>
    <col min="4" max="4" width="15.42578125" customWidth="1"/>
    <col min="5" max="5" width="11.140625" customWidth="1"/>
  </cols>
  <sheetData>
    <row r="1" spans="1:9" ht="19.5" thickBot="1">
      <c r="A1" s="69" t="s">
        <v>274</v>
      </c>
      <c r="B1" s="1"/>
      <c r="C1" s="1"/>
      <c r="D1" s="1"/>
      <c r="E1" s="1"/>
      <c r="F1" s="1"/>
      <c r="G1" s="1"/>
      <c r="H1" s="1"/>
      <c r="I1" s="1"/>
    </row>
    <row r="2" spans="1:9" ht="18.7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8.75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ht="18.75">
      <c r="A4" s="3" t="s">
        <v>58</v>
      </c>
      <c r="B4" s="2" t="s">
        <v>3</v>
      </c>
      <c r="C4" s="2" t="s">
        <v>59</v>
      </c>
      <c r="D4" s="2" t="s">
        <v>60</v>
      </c>
      <c r="E4" s="2" t="s">
        <v>6</v>
      </c>
      <c r="F4" s="2"/>
      <c r="G4" s="2"/>
      <c r="H4" s="2"/>
      <c r="I4" s="2"/>
    </row>
    <row r="5" spans="1:9" ht="15.75" customHeight="1">
      <c r="A5" s="3"/>
      <c r="B5" s="2"/>
      <c r="C5" s="2"/>
      <c r="D5" s="2" t="s">
        <v>61</v>
      </c>
      <c r="E5" s="2"/>
      <c r="F5" s="2" t="s">
        <v>8</v>
      </c>
      <c r="G5" s="2" t="s">
        <v>9</v>
      </c>
      <c r="H5" s="2" t="s">
        <v>62</v>
      </c>
      <c r="I5" s="2" t="s">
        <v>11</v>
      </c>
    </row>
    <row r="6" spans="1:9" ht="18.75">
      <c r="A6" s="3"/>
      <c r="B6" s="4" t="s">
        <v>12</v>
      </c>
      <c r="C6" s="28"/>
      <c r="D6" s="3"/>
      <c r="E6" s="3"/>
      <c r="F6" s="3"/>
      <c r="G6" s="3"/>
      <c r="H6" s="3"/>
      <c r="I6" s="3"/>
    </row>
    <row r="7" spans="1:9" ht="18.75">
      <c r="A7" s="3" t="s">
        <v>63</v>
      </c>
      <c r="B7" s="3" t="s">
        <v>64</v>
      </c>
      <c r="C7" s="28" t="s">
        <v>15</v>
      </c>
      <c r="D7" s="3">
        <v>180</v>
      </c>
      <c r="E7" s="3">
        <v>182</v>
      </c>
      <c r="F7" s="3">
        <v>5.5</v>
      </c>
      <c r="G7" s="3">
        <v>7.8</v>
      </c>
      <c r="H7" s="3">
        <v>22.38</v>
      </c>
      <c r="I7" s="3">
        <v>0.72</v>
      </c>
    </row>
    <row r="8" spans="1:9" ht="18.75">
      <c r="A8" s="3" t="s">
        <v>65</v>
      </c>
      <c r="B8" s="3" t="s">
        <v>66</v>
      </c>
      <c r="C8" s="28" t="s">
        <v>18</v>
      </c>
      <c r="D8" s="3">
        <v>180</v>
      </c>
      <c r="E8" s="3">
        <v>138.5</v>
      </c>
      <c r="F8" s="3">
        <v>3.3</v>
      </c>
      <c r="G8" s="3">
        <v>3.5</v>
      </c>
      <c r="H8" s="3">
        <v>23.35</v>
      </c>
      <c r="I8" s="3">
        <v>0.28000000000000003</v>
      </c>
    </row>
    <row r="9" spans="1:9" ht="18.75">
      <c r="A9" s="3" t="s">
        <v>67</v>
      </c>
      <c r="B9" s="3" t="s">
        <v>68</v>
      </c>
      <c r="C9" s="28" t="s">
        <v>21</v>
      </c>
      <c r="D9" s="3">
        <v>40</v>
      </c>
      <c r="E9" s="3">
        <v>136</v>
      </c>
      <c r="F9" s="3">
        <v>2.4500000000000002</v>
      </c>
      <c r="G9" s="3">
        <v>7.55</v>
      </c>
      <c r="H9" s="3">
        <v>14.62</v>
      </c>
      <c r="I9" s="3">
        <v>0</v>
      </c>
    </row>
    <row r="10" spans="1:9" ht="18.75">
      <c r="A10" s="3"/>
      <c r="B10" s="9" t="s">
        <v>56</v>
      </c>
      <c r="C10" s="34"/>
      <c r="D10" s="9">
        <f t="shared" ref="D10:I10" si="0">D7+D8+D9</f>
        <v>400</v>
      </c>
      <c r="E10" s="9">
        <f t="shared" si="0"/>
        <v>456.5</v>
      </c>
      <c r="F10" s="9">
        <f t="shared" si="0"/>
        <v>11.25</v>
      </c>
      <c r="G10" s="9">
        <f t="shared" si="0"/>
        <v>18.850000000000001</v>
      </c>
      <c r="H10" s="9">
        <f t="shared" si="0"/>
        <v>60.35</v>
      </c>
      <c r="I10" s="9">
        <f t="shared" si="0"/>
        <v>1</v>
      </c>
    </row>
    <row r="11" spans="1:9" ht="18.75">
      <c r="A11" s="3"/>
      <c r="B11" s="4" t="s">
        <v>22</v>
      </c>
      <c r="C11" s="31"/>
      <c r="D11" s="3"/>
      <c r="E11" s="3"/>
      <c r="F11" s="3"/>
      <c r="G11" s="3"/>
      <c r="H11" s="3"/>
      <c r="I11" s="3"/>
    </row>
    <row r="12" spans="1:9" ht="18.75">
      <c r="A12" s="3"/>
      <c r="B12" s="3" t="s">
        <v>53</v>
      </c>
      <c r="C12" s="31" t="s">
        <v>54</v>
      </c>
      <c r="D12" s="3">
        <v>100</v>
      </c>
      <c r="E12" s="3">
        <v>44.2</v>
      </c>
      <c r="F12" s="3">
        <v>0.4</v>
      </c>
      <c r="G12" s="3">
        <v>0.4</v>
      </c>
      <c r="H12" s="3">
        <v>9.8000000000000007</v>
      </c>
      <c r="I12" s="3">
        <v>10</v>
      </c>
    </row>
    <row r="13" spans="1:9" ht="18.75">
      <c r="A13" s="3"/>
      <c r="B13" s="9" t="s">
        <v>56</v>
      </c>
      <c r="C13" s="30"/>
      <c r="D13" s="5">
        <f t="shared" ref="D13:I13" si="1">D12</f>
        <v>100</v>
      </c>
      <c r="E13" s="5">
        <f t="shared" si="1"/>
        <v>44.2</v>
      </c>
      <c r="F13" s="5">
        <f t="shared" si="1"/>
        <v>0.4</v>
      </c>
      <c r="G13" s="5">
        <f t="shared" si="1"/>
        <v>0.4</v>
      </c>
      <c r="H13" s="5">
        <f t="shared" si="1"/>
        <v>9.8000000000000007</v>
      </c>
      <c r="I13" s="5">
        <f t="shared" si="1"/>
        <v>10</v>
      </c>
    </row>
    <row r="14" spans="1:9" ht="18.75">
      <c r="A14" s="3"/>
      <c r="B14" s="4" t="s">
        <v>26</v>
      </c>
      <c r="C14" s="31"/>
      <c r="D14" s="3"/>
      <c r="E14" s="3"/>
      <c r="F14" s="3"/>
      <c r="G14" s="3"/>
      <c r="H14" s="3"/>
      <c r="I14" s="3"/>
    </row>
    <row r="15" spans="1:9" ht="18.75">
      <c r="A15" s="3" t="s">
        <v>69</v>
      </c>
      <c r="B15" s="3" t="s">
        <v>70</v>
      </c>
      <c r="C15" s="31" t="s">
        <v>288</v>
      </c>
      <c r="D15" s="3">
        <v>200</v>
      </c>
      <c r="E15" s="3">
        <v>199.85</v>
      </c>
      <c r="F15" s="3">
        <v>6.7</v>
      </c>
      <c r="G15" s="3">
        <v>8.1999999999999993</v>
      </c>
      <c r="H15" s="3">
        <v>27.65</v>
      </c>
      <c r="I15" s="3">
        <v>4.6500000000000004</v>
      </c>
    </row>
    <row r="16" spans="1:9" ht="18.75">
      <c r="A16" s="3" t="s">
        <v>71</v>
      </c>
      <c r="B16" s="3" t="s">
        <v>72</v>
      </c>
      <c r="C16" s="31">
        <v>80</v>
      </c>
      <c r="D16" s="3">
        <v>80</v>
      </c>
      <c r="E16" s="3">
        <v>307</v>
      </c>
      <c r="F16" s="3">
        <v>22</v>
      </c>
      <c r="G16" s="3">
        <v>23.4</v>
      </c>
      <c r="H16" s="3">
        <v>5.3</v>
      </c>
      <c r="I16" s="3">
        <v>0.7</v>
      </c>
    </row>
    <row r="17" spans="1:9" ht="18.75">
      <c r="A17" s="3" t="s">
        <v>73</v>
      </c>
      <c r="B17" s="3" t="s">
        <v>74</v>
      </c>
      <c r="C17" s="31" t="s">
        <v>37</v>
      </c>
      <c r="D17" s="3">
        <v>150</v>
      </c>
      <c r="E17" s="3">
        <v>186</v>
      </c>
      <c r="F17" s="3">
        <v>5.7</v>
      </c>
      <c r="G17" s="3">
        <v>8.6</v>
      </c>
      <c r="H17" s="3">
        <v>28.2</v>
      </c>
      <c r="I17" s="3">
        <v>0</v>
      </c>
    </row>
    <row r="18" spans="1:9" ht="18.75">
      <c r="A18" s="3" t="s">
        <v>75</v>
      </c>
      <c r="B18" s="3" t="s">
        <v>76</v>
      </c>
      <c r="C18" s="31" t="s">
        <v>18</v>
      </c>
      <c r="D18" s="3">
        <v>180</v>
      </c>
      <c r="E18" s="3">
        <v>83</v>
      </c>
      <c r="F18" s="3">
        <v>0.26</v>
      </c>
      <c r="G18" s="3">
        <v>0</v>
      </c>
      <c r="H18" s="3">
        <v>20.399999999999999</v>
      </c>
      <c r="I18" s="3">
        <v>0.49</v>
      </c>
    </row>
    <row r="19" spans="1:9" ht="18.75">
      <c r="A19" s="3"/>
      <c r="B19" s="3" t="s">
        <v>40</v>
      </c>
      <c r="C19" s="31">
        <v>50</v>
      </c>
      <c r="D19" s="3">
        <v>50</v>
      </c>
      <c r="E19" s="3">
        <v>75</v>
      </c>
      <c r="F19" s="3">
        <v>5</v>
      </c>
      <c r="G19" s="3">
        <v>0.9</v>
      </c>
      <c r="H19" s="3">
        <v>29.6</v>
      </c>
      <c r="I19" s="3">
        <v>0</v>
      </c>
    </row>
    <row r="20" spans="1:9" ht="18.75">
      <c r="A20" s="3"/>
      <c r="B20" s="9" t="s">
        <v>56</v>
      </c>
      <c r="C20" s="30"/>
      <c r="D20" s="5">
        <f>D15+D16+D17+D18+D19</f>
        <v>660</v>
      </c>
      <c r="E20" s="5">
        <f>E15+E16+E17+E18+E19</f>
        <v>850.85</v>
      </c>
      <c r="F20" s="5">
        <f>F15+F16+F17+F19</f>
        <v>39.4</v>
      </c>
      <c r="G20" s="5">
        <f>G15+G16+G17+G18+G19</f>
        <v>41.099999999999994</v>
      </c>
      <c r="H20" s="5">
        <f>H15+H16+H17+H18+H19</f>
        <v>111.14999999999998</v>
      </c>
      <c r="I20" s="5">
        <f>I15+I16+I17+I18+I19</f>
        <v>5.8400000000000007</v>
      </c>
    </row>
    <row r="21" spans="1:9" ht="18.75">
      <c r="A21" s="3"/>
      <c r="B21" s="4" t="s">
        <v>41</v>
      </c>
      <c r="C21" s="31"/>
      <c r="D21" s="3"/>
      <c r="E21" s="3"/>
      <c r="F21" s="3"/>
      <c r="G21" s="3"/>
      <c r="H21" s="3"/>
      <c r="I21" s="3"/>
    </row>
    <row r="22" spans="1:9" ht="18.75">
      <c r="A22" s="3" t="s">
        <v>79</v>
      </c>
      <c r="B22" s="3" t="s">
        <v>287</v>
      </c>
      <c r="C22" s="31" t="s">
        <v>80</v>
      </c>
      <c r="D22" s="3">
        <v>150</v>
      </c>
      <c r="E22" s="3">
        <v>385</v>
      </c>
      <c r="F22" s="3">
        <v>27</v>
      </c>
      <c r="G22" s="3">
        <v>8.8000000000000007</v>
      </c>
      <c r="H22" s="3">
        <v>46</v>
      </c>
      <c r="I22" s="3">
        <v>0.57999999999999996</v>
      </c>
    </row>
    <row r="23" spans="1:9" ht="18.75">
      <c r="A23" s="3" t="s">
        <v>81</v>
      </c>
      <c r="B23" s="3" t="s">
        <v>82</v>
      </c>
      <c r="C23" s="31" t="s">
        <v>44</v>
      </c>
      <c r="D23" s="3">
        <v>200</v>
      </c>
      <c r="E23" s="3">
        <v>37.4</v>
      </c>
      <c r="F23" s="3">
        <v>0.5</v>
      </c>
      <c r="G23" s="3">
        <v>0</v>
      </c>
      <c r="H23" s="3">
        <v>16</v>
      </c>
      <c r="I23" s="3">
        <v>20</v>
      </c>
    </row>
    <row r="24" spans="1:9" ht="18.75">
      <c r="A24" s="3"/>
      <c r="B24" s="3" t="s">
        <v>55</v>
      </c>
      <c r="C24" s="31">
        <v>50</v>
      </c>
      <c r="D24" s="3">
        <v>50</v>
      </c>
      <c r="E24" s="3">
        <v>118</v>
      </c>
      <c r="F24" s="3">
        <v>4</v>
      </c>
      <c r="G24" s="3">
        <v>0.5</v>
      </c>
      <c r="H24" s="3">
        <v>24</v>
      </c>
      <c r="I24" s="3">
        <v>0</v>
      </c>
    </row>
    <row r="25" spans="1:9" ht="18.75">
      <c r="A25" s="3"/>
      <c r="B25" s="9" t="s">
        <v>56</v>
      </c>
      <c r="C25" s="30"/>
      <c r="D25" s="5">
        <f t="shared" ref="D25:I25" si="2">D22+D23+D24</f>
        <v>400</v>
      </c>
      <c r="E25" s="5">
        <f t="shared" si="2"/>
        <v>540.4</v>
      </c>
      <c r="F25" s="5">
        <f t="shared" si="2"/>
        <v>31.5</v>
      </c>
      <c r="G25" s="5">
        <f t="shared" si="2"/>
        <v>9.3000000000000007</v>
      </c>
      <c r="H25" s="5">
        <f t="shared" si="2"/>
        <v>86</v>
      </c>
      <c r="I25" s="5">
        <f t="shared" si="2"/>
        <v>20.58</v>
      </c>
    </row>
    <row r="26" spans="1:9" ht="18.75">
      <c r="A26" s="3"/>
      <c r="B26" s="4" t="s">
        <v>46</v>
      </c>
      <c r="C26" s="31"/>
      <c r="D26" s="3"/>
      <c r="E26" s="3"/>
      <c r="F26" s="3"/>
      <c r="G26" s="3"/>
      <c r="H26" s="3"/>
      <c r="I26" s="3"/>
    </row>
    <row r="27" spans="1:9" ht="18.75">
      <c r="A27" s="3" t="s">
        <v>77</v>
      </c>
      <c r="B27" s="3" t="s">
        <v>78</v>
      </c>
      <c r="C27" s="31" t="s">
        <v>44</v>
      </c>
      <c r="D27" s="3">
        <v>200</v>
      </c>
      <c r="E27" s="3">
        <v>102.66</v>
      </c>
      <c r="F27" s="3">
        <v>3.5</v>
      </c>
      <c r="G27" s="3">
        <v>3.1</v>
      </c>
      <c r="H27" s="3">
        <v>15.08</v>
      </c>
      <c r="I27" s="3">
        <v>1.58</v>
      </c>
    </row>
    <row r="28" spans="1:9" ht="18.75">
      <c r="A28" s="3"/>
      <c r="B28" s="3" t="s">
        <v>268</v>
      </c>
      <c r="C28" s="31">
        <v>30</v>
      </c>
      <c r="D28" s="3">
        <v>30</v>
      </c>
      <c r="E28" s="3">
        <v>96</v>
      </c>
      <c r="F28" s="3">
        <v>0</v>
      </c>
      <c r="G28" s="3">
        <v>0</v>
      </c>
      <c r="H28" s="3">
        <v>23.7</v>
      </c>
      <c r="I28" s="3">
        <v>0</v>
      </c>
    </row>
    <row r="29" spans="1:9" ht="18.75">
      <c r="A29" s="3"/>
      <c r="B29" s="9" t="s">
        <v>56</v>
      </c>
      <c r="C29" s="30"/>
      <c r="D29" s="5">
        <f t="shared" ref="D29:I29" si="3">D27+D28</f>
        <v>230</v>
      </c>
      <c r="E29" s="5">
        <f>E27+E28</f>
        <v>198.66</v>
      </c>
      <c r="F29" s="5">
        <f t="shared" si="3"/>
        <v>3.5</v>
      </c>
      <c r="G29" s="5">
        <f t="shared" si="3"/>
        <v>3.1</v>
      </c>
      <c r="H29" s="5">
        <f t="shared" si="3"/>
        <v>38.78</v>
      </c>
      <c r="I29" s="5">
        <f t="shared" si="3"/>
        <v>1.58</v>
      </c>
    </row>
    <row r="31" spans="1:9" ht="18.75">
      <c r="A31" s="3"/>
      <c r="B31" s="10" t="s">
        <v>83</v>
      </c>
      <c r="C31" s="35"/>
      <c r="D31" s="11">
        <v>1800</v>
      </c>
      <c r="E31" s="11">
        <f>E10+E13+E20+E25+E29</f>
        <v>2090.6099999999997</v>
      </c>
      <c r="F31" s="11">
        <f>F10+F13+F20+F25+F29</f>
        <v>86.05</v>
      </c>
      <c r="G31" s="11">
        <f>G10+G13+G20+G25+G29</f>
        <v>72.749999999999986</v>
      </c>
      <c r="H31" s="11">
        <f>H10+H13+H20+H25+H29</f>
        <v>306.07999999999993</v>
      </c>
      <c r="I31" s="11">
        <f>I10+I13+I20+I25+I29</f>
        <v>39</v>
      </c>
    </row>
  </sheetData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32"/>
  <sheetViews>
    <sheetView topLeftCell="A7" workbookViewId="0">
      <selection activeCell="B16" sqref="B16"/>
    </sheetView>
  </sheetViews>
  <sheetFormatPr defaultRowHeight="15"/>
  <cols>
    <col min="1" max="1" width="66" customWidth="1"/>
    <col min="2" max="2" width="68.85546875" customWidth="1"/>
    <col min="3" max="3" width="17.85546875" customWidth="1"/>
    <col min="4" max="4" width="15.5703125" customWidth="1"/>
    <col min="5" max="5" width="14.5703125" customWidth="1"/>
  </cols>
  <sheetData>
    <row r="1" spans="1:9" ht="19.5" thickBot="1">
      <c r="A1" s="69" t="s">
        <v>273</v>
      </c>
      <c r="B1" s="1"/>
      <c r="C1" s="1"/>
      <c r="D1" s="1"/>
      <c r="E1" s="1"/>
      <c r="F1" s="1"/>
      <c r="G1" s="1"/>
      <c r="H1" s="1"/>
      <c r="I1" s="1"/>
    </row>
    <row r="2" spans="1:9" ht="18.7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8.75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ht="18.75">
      <c r="A4" s="2" t="s">
        <v>58</v>
      </c>
      <c r="B4" s="2" t="s">
        <v>3</v>
      </c>
      <c r="C4" s="2" t="s">
        <v>59</v>
      </c>
      <c r="D4" s="2" t="s">
        <v>60</v>
      </c>
      <c r="E4" s="2" t="s">
        <v>84</v>
      </c>
      <c r="F4" s="2" t="s">
        <v>7</v>
      </c>
      <c r="G4" s="2"/>
      <c r="H4" s="2"/>
      <c r="I4" s="2"/>
    </row>
    <row r="5" spans="1:9" ht="18.75">
      <c r="A5" s="2"/>
      <c r="B5" s="2"/>
      <c r="C5" s="2"/>
      <c r="D5" s="2" t="s">
        <v>61</v>
      </c>
      <c r="E5" s="2"/>
      <c r="F5" s="2" t="s">
        <v>8</v>
      </c>
      <c r="G5" s="2" t="s">
        <v>9</v>
      </c>
      <c r="H5" s="2" t="s">
        <v>10</v>
      </c>
      <c r="I5" s="2" t="s">
        <v>11</v>
      </c>
    </row>
    <row r="6" spans="1:9" ht="18.75">
      <c r="A6" s="3"/>
      <c r="B6" s="4" t="s">
        <v>12</v>
      </c>
      <c r="C6" s="3"/>
      <c r="D6" s="3"/>
      <c r="E6" s="3"/>
      <c r="F6" s="3"/>
      <c r="G6" s="3"/>
      <c r="H6" s="3"/>
      <c r="I6" s="3"/>
    </row>
    <row r="7" spans="1:9" ht="18.75">
      <c r="A7" s="3" t="s">
        <v>85</v>
      </c>
      <c r="B7" s="3" t="s">
        <v>86</v>
      </c>
      <c r="C7" s="28" t="s">
        <v>87</v>
      </c>
      <c r="D7" s="3">
        <v>180</v>
      </c>
      <c r="E7" s="3">
        <v>184.5</v>
      </c>
      <c r="F7" s="3">
        <v>4.5</v>
      </c>
      <c r="G7" s="3">
        <v>5.8</v>
      </c>
      <c r="H7" s="3">
        <v>28.6</v>
      </c>
      <c r="I7" s="3">
        <v>0.59</v>
      </c>
    </row>
    <row r="8" spans="1:9" ht="18.75">
      <c r="A8" s="3" t="s">
        <v>88</v>
      </c>
      <c r="B8" s="3" t="s">
        <v>89</v>
      </c>
      <c r="C8" s="28" t="s">
        <v>18</v>
      </c>
      <c r="D8" s="3">
        <v>180</v>
      </c>
      <c r="E8" s="3">
        <v>56</v>
      </c>
      <c r="F8" s="3">
        <v>0.1</v>
      </c>
      <c r="G8" s="3">
        <v>0.01</v>
      </c>
      <c r="H8" s="3">
        <v>18.399999999999999</v>
      </c>
      <c r="I8" s="3">
        <v>3.1</v>
      </c>
    </row>
    <row r="9" spans="1:9" ht="18.75">
      <c r="A9" s="3" t="s">
        <v>90</v>
      </c>
      <c r="B9" s="3" t="s">
        <v>91</v>
      </c>
      <c r="C9" s="28" t="s">
        <v>21</v>
      </c>
      <c r="D9" s="3">
        <v>40</v>
      </c>
      <c r="E9" s="3">
        <v>123.5</v>
      </c>
      <c r="F9" s="3">
        <v>4.2</v>
      </c>
      <c r="G9" s="3">
        <v>3.5</v>
      </c>
      <c r="H9" s="3">
        <v>24.5</v>
      </c>
      <c r="I9" s="3">
        <v>7.0000000000000007E-2</v>
      </c>
    </row>
    <row r="10" spans="1:9" ht="18.75">
      <c r="A10" s="3"/>
      <c r="B10" s="5" t="s">
        <v>108</v>
      </c>
      <c r="C10" s="29"/>
      <c r="D10" s="5">
        <f t="shared" ref="D10:I10" si="0">D7+D8+D9</f>
        <v>400</v>
      </c>
      <c r="E10" s="5">
        <f t="shared" si="0"/>
        <v>364</v>
      </c>
      <c r="F10" s="5">
        <f t="shared" si="0"/>
        <v>8.8000000000000007</v>
      </c>
      <c r="G10" s="5">
        <f t="shared" si="0"/>
        <v>9.3099999999999987</v>
      </c>
      <c r="H10" s="5">
        <f t="shared" si="0"/>
        <v>71.5</v>
      </c>
      <c r="I10" s="5">
        <f t="shared" si="0"/>
        <v>3.76</v>
      </c>
    </row>
    <row r="11" spans="1:9" ht="18.75">
      <c r="A11" s="3"/>
      <c r="B11" s="3"/>
      <c r="C11" s="28"/>
      <c r="D11" s="3"/>
      <c r="E11" s="3"/>
      <c r="F11" s="3"/>
      <c r="G11" s="3"/>
      <c r="H11" s="3"/>
      <c r="I11" s="3"/>
    </row>
    <row r="12" spans="1:9" ht="18.75">
      <c r="A12" s="3"/>
      <c r="B12" s="4" t="s">
        <v>22</v>
      </c>
      <c r="C12" s="28"/>
      <c r="D12" s="3"/>
      <c r="E12" s="3"/>
      <c r="F12" s="3"/>
      <c r="G12" s="3"/>
      <c r="H12" s="3"/>
      <c r="I12" s="3"/>
    </row>
    <row r="13" spans="1:9" ht="18.75">
      <c r="A13" s="3" t="s">
        <v>100</v>
      </c>
      <c r="B13" s="3" t="s">
        <v>101</v>
      </c>
      <c r="C13" s="31" t="s">
        <v>44</v>
      </c>
      <c r="D13" s="3">
        <v>200</v>
      </c>
      <c r="E13" s="3">
        <v>163.80000000000001</v>
      </c>
      <c r="F13" s="3">
        <v>4.9000000000000004</v>
      </c>
      <c r="G13" s="3">
        <v>4.3</v>
      </c>
      <c r="H13" s="3">
        <v>23.4</v>
      </c>
      <c r="I13" s="3">
        <v>1.4</v>
      </c>
    </row>
    <row r="14" spans="1:9" ht="18.75">
      <c r="A14" s="3"/>
      <c r="B14" s="5" t="s">
        <v>108</v>
      </c>
      <c r="C14" s="29"/>
      <c r="D14" s="5">
        <f t="shared" ref="D14:I14" si="1">D13</f>
        <v>200</v>
      </c>
      <c r="E14" s="5">
        <f t="shared" si="1"/>
        <v>163.80000000000001</v>
      </c>
      <c r="F14" s="5">
        <f t="shared" si="1"/>
        <v>4.9000000000000004</v>
      </c>
      <c r="G14" s="5">
        <f t="shared" si="1"/>
        <v>4.3</v>
      </c>
      <c r="H14" s="5">
        <f t="shared" si="1"/>
        <v>23.4</v>
      </c>
      <c r="I14" s="5">
        <f t="shared" si="1"/>
        <v>1.4</v>
      </c>
    </row>
    <row r="15" spans="1:9" ht="18.75">
      <c r="A15" s="3"/>
      <c r="B15" s="4" t="s">
        <v>26</v>
      </c>
      <c r="C15" s="31"/>
      <c r="D15" s="3"/>
      <c r="E15" s="3"/>
      <c r="F15" s="3"/>
      <c r="G15" s="3"/>
      <c r="H15" s="3"/>
      <c r="I15" s="3"/>
    </row>
    <row r="16" spans="1:9" ht="18.75">
      <c r="A16" s="3" t="s">
        <v>93</v>
      </c>
      <c r="B16" s="3" t="s">
        <v>300</v>
      </c>
      <c r="C16" s="31">
        <v>40</v>
      </c>
      <c r="D16" s="3">
        <v>40</v>
      </c>
      <c r="E16" s="3">
        <v>48.6</v>
      </c>
      <c r="F16" s="3">
        <v>0.6</v>
      </c>
      <c r="G16" s="3">
        <v>3.47</v>
      </c>
      <c r="H16" s="3">
        <v>3.6</v>
      </c>
      <c r="I16" s="3">
        <v>3.7</v>
      </c>
    </row>
    <row r="17" spans="1:9" ht="18.75">
      <c r="A17" s="3" t="s">
        <v>94</v>
      </c>
      <c r="B17" s="3" t="s">
        <v>290</v>
      </c>
      <c r="C17" s="31" t="s">
        <v>289</v>
      </c>
      <c r="D17" s="3">
        <v>200</v>
      </c>
      <c r="E17" s="3">
        <v>183</v>
      </c>
      <c r="F17" s="3">
        <v>12.6</v>
      </c>
      <c r="G17" s="3">
        <v>17.2</v>
      </c>
      <c r="H17" s="3">
        <v>34</v>
      </c>
      <c r="I17" s="3">
        <v>8.9</v>
      </c>
    </row>
    <row r="18" spans="1:9" ht="18.75">
      <c r="A18" s="3" t="s">
        <v>95</v>
      </c>
      <c r="B18" s="3" t="s">
        <v>96</v>
      </c>
      <c r="C18" s="31" t="s">
        <v>97</v>
      </c>
      <c r="D18" s="3">
        <v>155</v>
      </c>
      <c r="E18" s="3">
        <v>430</v>
      </c>
      <c r="F18" s="3">
        <v>15</v>
      </c>
      <c r="G18" s="3">
        <v>25</v>
      </c>
      <c r="H18" s="3">
        <v>33</v>
      </c>
      <c r="I18" s="3">
        <v>0.5</v>
      </c>
    </row>
    <row r="19" spans="1:9" ht="18.75">
      <c r="A19" s="3" t="s">
        <v>98</v>
      </c>
      <c r="B19" s="3" t="s">
        <v>99</v>
      </c>
      <c r="C19" s="31" t="s">
        <v>18</v>
      </c>
      <c r="D19" s="3">
        <v>180</v>
      </c>
      <c r="E19" s="3">
        <v>83</v>
      </c>
      <c r="F19" s="3">
        <v>0.26</v>
      </c>
      <c r="G19" s="3">
        <v>0</v>
      </c>
      <c r="H19" s="3">
        <v>20.399999999999999</v>
      </c>
      <c r="I19" s="3">
        <v>0.49</v>
      </c>
    </row>
    <row r="20" spans="1:9" ht="18.75">
      <c r="A20" s="3"/>
      <c r="B20" s="3" t="s">
        <v>40</v>
      </c>
      <c r="C20" s="31">
        <v>50</v>
      </c>
      <c r="D20" s="3">
        <v>50</v>
      </c>
      <c r="E20" s="3">
        <v>75</v>
      </c>
      <c r="F20" s="3">
        <v>5</v>
      </c>
      <c r="G20" s="3">
        <v>0.9</v>
      </c>
      <c r="H20" s="3">
        <v>29.6</v>
      </c>
      <c r="I20" s="3">
        <v>0</v>
      </c>
    </row>
    <row r="21" spans="1:9" ht="18.75">
      <c r="A21" s="3"/>
      <c r="B21" s="5" t="s">
        <v>108</v>
      </c>
      <c r="C21" s="30"/>
      <c r="D21" s="5">
        <f>D16+D17+D18+D19+D20</f>
        <v>625</v>
      </c>
      <c r="E21" s="5">
        <f t="shared" ref="E21:I21" si="2">E16+E17+E18+E19+E20</f>
        <v>819.6</v>
      </c>
      <c r="F21" s="5">
        <f t="shared" si="2"/>
        <v>33.46</v>
      </c>
      <c r="G21" s="5">
        <f t="shared" si="2"/>
        <v>46.57</v>
      </c>
      <c r="H21" s="5">
        <f t="shared" si="2"/>
        <v>120.6</v>
      </c>
      <c r="I21" s="5">
        <f t="shared" si="2"/>
        <v>13.590000000000002</v>
      </c>
    </row>
    <row r="22" spans="1:9" ht="18.75">
      <c r="A22" s="3"/>
      <c r="B22" s="4" t="s">
        <v>41</v>
      </c>
      <c r="C22" s="31"/>
      <c r="D22" s="3"/>
      <c r="E22" s="3"/>
      <c r="F22" s="3"/>
      <c r="G22" s="3"/>
      <c r="H22" s="3"/>
      <c r="I22" s="3"/>
    </row>
    <row r="23" spans="1:9" ht="18.75">
      <c r="A23" s="3" t="s">
        <v>103</v>
      </c>
      <c r="B23" s="3" t="s">
        <v>104</v>
      </c>
      <c r="C23" s="31">
        <v>40</v>
      </c>
      <c r="D23" s="3">
        <v>40</v>
      </c>
      <c r="E23" s="3">
        <v>29.4</v>
      </c>
      <c r="F23" s="3">
        <v>0.4</v>
      </c>
      <c r="G23" s="3">
        <v>0.38</v>
      </c>
      <c r="H23" s="3">
        <v>1.5</v>
      </c>
      <c r="I23" s="3">
        <v>3.9</v>
      </c>
    </row>
    <row r="24" spans="1:9" ht="18.75">
      <c r="A24" s="3" t="s">
        <v>105</v>
      </c>
      <c r="B24" s="3" t="s">
        <v>106</v>
      </c>
      <c r="C24" s="31" t="s">
        <v>18</v>
      </c>
      <c r="D24" s="3">
        <v>180</v>
      </c>
      <c r="E24" s="3">
        <v>247.5</v>
      </c>
      <c r="F24" s="3">
        <v>16.2</v>
      </c>
      <c r="G24" s="3">
        <v>28.2</v>
      </c>
      <c r="H24" s="3">
        <v>28</v>
      </c>
      <c r="I24" s="3">
        <v>31.5</v>
      </c>
    </row>
    <row r="25" spans="1:9" ht="18.75">
      <c r="A25" s="3" t="s">
        <v>92</v>
      </c>
      <c r="B25" s="3" t="s">
        <v>24</v>
      </c>
      <c r="C25" s="28" t="s">
        <v>37</v>
      </c>
      <c r="D25" s="3">
        <v>150</v>
      </c>
      <c r="E25" s="3">
        <v>64</v>
      </c>
      <c r="F25" s="3">
        <v>0.8</v>
      </c>
      <c r="G25" s="3">
        <v>0</v>
      </c>
      <c r="H25" s="3">
        <v>15.15</v>
      </c>
      <c r="I25" s="3">
        <v>3</v>
      </c>
    </row>
    <row r="26" spans="1:9" ht="18.75">
      <c r="A26" s="3"/>
      <c r="B26" s="3" t="s">
        <v>55</v>
      </c>
      <c r="C26" s="31">
        <v>50</v>
      </c>
      <c r="D26" s="3">
        <v>50</v>
      </c>
      <c r="E26" s="3">
        <v>118</v>
      </c>
      <c r="F26" s="3">
        <v>4</v>
      </c>
      <c r="G26" s="3">
        <v>0.5</v>
      </c>
      <c r="H26" s="3">
        <v>24</v>
      </c>
      <c r="I26" s="3">
        <v>0</v>
      </c>
    </row>
    <row r="27" spans="1:9" ht="18.75">
      <c r="A27" s="3"/>
      <c r="B27" s="5" t="s">
        <v>108</v>
      </c>
      <c r="C27" s="30"/>
      <c r="D27" s="5">
        <f>D23++D24+D25+D26</f>
        <v>420</v>
      </c>
      <c r="E27" s="5">
        <f>E23+E24+E25+E26</f>
        <v>458.9</v>
      </c>
      <c r="F27" s="5">
        <f>F23+F24+F25+F26</f>
        <v>21.4</v>
      </c>
      <c r="G27" s="5">
        <f>G23+G24+G25+G26</f>
        <v>29.08</v>
      </c>
      <c r="H27" s="5">
        <f>H23+H24+H25+H26</f>
        <v>68.650000000000006</v>
      </c>
      <c r="I27" s="5">
        <f>I23+I24+I25+I26</f>
        <v>38.4</v>
      </c>
    </row>
    <row r="28" spans="1:9" ht="18.75">
      <c r="A28" s="3"/>
      <c r="B28" s="4" t="s">
        <v>46</v>
      </c>
      <c r="C28" s="31"/>
      <c r="D28" s="3"/>
      <c r="E28" s="3"/>
      <c r="F28" s="3"/>
      <c r="G28" s="3"/>
      <c r="H28" s="3"/>
      <c r="I28" s="3"/>
    </row>
    <row r="29" spans="1:9" ht="18.75">
      <c r="A29" s="3" t="s">
        <v>77</v>
      </c>
      <c r="B29" s="3" t="s">
        <v>78</v>
      </c>
      <c r="C29" s="31" t="s">
        <v>18</v>
      </c>
      <c r="D29" s="3">
        <v>180</v>
      </c>
      <c r="E29" s="3">
        <v>78</v>
      </c>
      <c r="F29" s="3">
        <v>2.4</v>
      </c>
      <c r="G29" s="3">
        <v>2</v>
      </c>
      <c r="H29" s="3">
        <v>11.9</v>
      </c>
      <c r="I29" s="3">
        <v>0.4</v>
      </c>
    </row>
    <row r="30" spans="1:9" ht="18.75">
      <c r="A30" s="3"/>
      <c r="B30" s="3" t="s">
        <v>102</v>
      </c>
      <c r="C30" s="31">
        <v>50</v>
      </c>
      <c r="D30" s="3">
        <v>50</v>
      </c>
      <c r="E30" s="3">
        <v>218.5</v>
      </c>
      <c r="F30" s="3">
        <v>3.3</v>
      </c>
      <c r="G30" s="3">
        <v>7.2</v>
      </c>
      <c r="H30" s="3">
        <v>35.9</v>
      </c>
      <c r="I30" s="3">
        <v>0</v>
      </c>
    </row>
    <row r="31" spans="1:9" ht="18.75">
      <c r="A31" s="3"/>
      <c r="B31" s="5" t="s">
        <v>108</v>
      </c>
      <c r="C31" s="30"/>
      <c r="D31" s="5">
        <f>D29+D30</f>
        <v>230</v>
      </c>
      <c r="E31" s="5">
        <f>E29+E30</f>
        <v>296.5</v>
      </c>
      <c r="F31" s="5">
        <f>F29+F30</f>
        <v>5.6999999999999993</v>
      </c>
      <c r="G31" s="5">
        <f>G29+G30</f>
        <v>9.1999999999999993</v>
      </c>
      <c r="H31" s="5">
        <f>H29+H30</f>
        <v>47.8</v>
      </c>
      <c r="I31" s="5">
        <f>I29</f>
        <v>0.4</v>
      </c>
    </row>
    <row r="32" spans="1:9" ht="18.75">
      <c r="A32" s="3"/>
      <c r="B32" s="7" t="s">
        <v>109</v>
      </c>
      <c r="C32" s="33"/>
      <c r="D32" s="7">
        <f>D10+D14+D21+D27+D31</f>
        <v>1875</v>
      </c>
      <c r="E32" s="7">
        <f>E10+E14+E21+E27+E31</f>
        <v>2102.8000000000002</v>
      </c>
      <c r="F32" s="7">
        <f>F10+F14+F21+F27+F31</f>
        <v>74.260000000000005</v>
      </c>
      <c r="G32" s="7">
        <f>G10+G14+G21+G31+G27</f>
        <v>98.46</v>
      </c>
      <c r="H32" s="7">
        <f>H10+H14+H21+H31+H27</f>
        <v>331.95000000000005</v>
      </c>
      <c r="I32" s="7">
        <f>I10+I14+I21+I31+I27</f>
        <v>57.55</v>
      </c>
    </row>
  </sheetData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2"/>
  <sheetViews>
    <sheetView topLeftCell="A4" workbookViewId="0">
      <selection activeCell="B15" sqref="B15"/>
    </sheetView>
  </sheetViews>
  <sheetFormatPr defaultRowHeight="18.75"/>
  <cols>
    <col min="1" max="1" width="36.42578125" style="1" customWidth="1"/>
    <col min="2" max="2" width="65.28515625" style="1" customWidth="1"/>
    <col min="3" max="3" width="14.7109375" style="1" customWidth="1"/>
    <col min="4" max="4" width="18.140625" style="1" customWidth="1"/>
    <col min="5" max="5" width="12.85546875" style="1" customWidth="1"/>
    <col min="6" max="16384" width="9.140625" style="1"/>
  </cols>
  <sheetData>
    <row r="1" spans="1:9" ht="19.5" thickBot="1">
      <c r="A1" s="69" t="s">
        <v>275</v>
      </c>
    </row>
    <row r="2" spans="1:9">
      <c r="A2" s="1" t="s">
        <v>0</v>
      </c>
    </row>
    <row r="3" spans="1:9">
      <c r="A3" s="1" t="s">
        <v>1</v>
      </c>
    </row>
    <row r="4" spans="1:9">
      <c r="A4" s="2" t="s">
        <v>58</v>
      </c>
      <c r="B4" s="2" t="s">
        <v>3</v>
      </c>
      <c r="C4" s="2" t="s">
        <v>59</v>
      </c>
      <c r="D4" s="2" t="s">
        <v>60</v>
      </c>
      <c r="E4" s="2" t="s">
        <v>84</v>
      </c>
      <c r="F4" s="2"/>
      <c r="G4" s="2"/>
      <c r="H4" s="2"/>
      <c r="I4" s="2"/>
    </row>
    <row r="5" spans="1:9">
      <c r="A5" s="2"/>
      <c r="B5" s="2"/>
      <c r="C5" s="2"/>
      <c r="D5" s="2" t="s">
        <v>61</v>
      </c>
      <c r="E5" s="2"/>
      <c r="F5" s="2" t="s">
        <v>8</v>
      </c>
      <c r="G5" s="2" t="s">
        <v>9</v>
      </c>
      <c r="H5" s="2" t="s">
        <v>10</v>
      </c>
      <c r="I5" s="2" t="s">
        <v>11</v>
      </c>
    </row>
    <row r="6" spans="1:9">
      <c r="A6" s="3"/>
      <c r="B6" s="4" t="s">
        <v>12</v>
      </c>
      <c r="C6" s="3"/>
      <c r="D6" s="3"/>
      <c r="E6" s="3"/>
      <c r="F6" s="3"/>
      <c r="G6" s="3"/>
      <c r="H6" s="3"/>
      <c r="I6" s="3"/>
    </row>
    <row r="7" spans="1:9">
      <c r="A7" s="3" t="s">
        <v>110</v>
      </c>
      <c r="B7" s="3" t="s">
        <v>111</v>
      </c>
      <c r="C7" s="28" t="s">
        <v>15</v>
      </c>
      <c r="D7" s="3">
        <v>180</v>
      </c>
      <c r="E7" s="3">
        <v>217</v>
      </c>
      <c r="F7" s="3">
        <v>6.3</v>
      </c>
      <c r="G7" s="3">
        <v>5.8</v>
      </c>
      <c r="H7" s="3">
        <v>35</v>
      </c>
      <c r="I7" s="3">
        <v>0</v>
      </c>
    </row>
    <row r="8" spans="1:9">
      <c r="A8" s="3" t="s">
        <v>112</v>
      </c>
      <c r="B8" s="3" t="s">
        <v>113</v>
      </c>
      <c r="C8" s="28" t="s">
        <v>18</v>
      </c>
      <c r="D8" s="3">
        <v>180</v>
      </c>
      <c r="E8" s="3">
        <v>119</v>
      </c>
      <c r="F8" s="3">
        <v>2.8</v>
      </c>
      <c r="G8" s="3">
        <v>3.19</v>
      </c>
      <c r="H8" s="3">
        <v>19.21</v>
      </c>
      <c r="I8" s="3">
        <v>0.9</v>
      </c>
    </row>
    <row r="9" spans="1:9">
      <c r="A9" s="3" t="s">
        <v>114</v>
      </c>
      <c r="B9" s="3" t="s">
        <v>115</v>
      </c>
      <c r="C9" s="28" t="s">
        <v>21</v>
      </c>
      <c r="D9" s="3">
        <v>40</v>
      </c>
      <c r="E9" s="3">
        <v>128.30000000000001</v>
      </c>
      <c r="F9" s="3">
        <v>2.8</v>
      </c>
      <c r="G9" s="3">
        <v>1.1200000000000001</v>
      </c>
      <c r="H9" s="3">
        <v>32.5</v>
      </c>
      <c r="I9" s="3">
        <v>0.06</v>
      </c>
    </row>
    <row r="10" spans="1:9">
      <c r="A10" s="3"/>
      <c r="B10" s="5" t="s">
        <v>108</v>
      </c>
      <c r="C10" s="29"/>
      <c r="D10" s="5">
        <f t="shared" ref="D10:I10" si="0">D7+D8+D9</f>
        <v>400</v>
      </c>
      <c r="E10" s="5">
        <f t="shared" si="0"/>
        <v>464.3</v>
      </c>
      <c r="F10" s="5">
        <f t="shared" si="0"/>
        <v>11.899999999999999</v>
      </c>
      <c r="G10" s="5">
        <f t="shared" si="0"/>
        <v>10.11</v>
      </c>
      <c r="H10" s="5">
        <f t="shared" si="0"/>
        <v>86.710000000000008</v>
      </c>
      <c r="I10" s="5">
        <f t="shared" si="0"/>
        <v>0.96</v>
      </c>
    </row>
    <row r="11" spans="1:9">
      <c r="A11" s="3"/>
      <c r="B11" s="4" t="s">
        <v>22</v>
      </c>
      <c r="C11" s="28"/>
      <c r="D11" s="3"/>
      <c r="E11" s="3"/>
      <c r="F11" s="3"/>
      <c r="G11" s="3"/>
      <c r="H11" s="3"/>
      <c r="I11" s="3"/>
    </row>
    <row r="12" spans="1:9">
      <c r="A12" s="3"/>
      <c r="B12" s="3" t="s">
        <v>53</v>
      </c>
      <c r="C12" s="28" t="s">
        <v>54</v>
      </c>
      <c r="D12" s="3">
        <v>100</v>
      </c>
      <c r="E12" s="3">
        <v>93.5</v>
      </c>
      <c r="F12" s="3">
        <v>0.4</v>
      </c>
      <c r="G12" s="3">
        <v>0.4</v>
      </c>
      <c r="H12" s="3">
        <v>8.2100000000000009</v>
      </c>
      <c r="I12" s="3">
        <v>10</v>
      </c>
    </row>
    <row r="13" spans="1:9">
      <c r="A13" s="3"/>
      <c r="B13" s="5" t="s">
        <v>108</v>
      </c>
      <c r="C13" s="30"/>
      <c r="D13" s="5">
        <f t="shared" ref="D13:I13" si="1">D12</f>
        <v>100</v>
      </c>
      <c r="E13" s="5">
        <f t="shared" si="1"/>
        <v>93.5</v>
      </c>
      <c r="F13" s="5">
        <f t="shared" si="1"/>
        <v>0.4</v>
      </c>
      <c r="G13" s="5">
        <f t="shared" si="1"/>
        <v>0.4</v>
      </c>
      <c r="H13" s="5">
        <f t="shared" si="1"/>
        <v>8.2100000000000009</v>
      </c>
      <c r="I13" s="5">
        <f t="shared" si="1"/>
        <v>10</v>
      </c>
    </row>
    <row r="14" spans="1:9">
      <c r="A14" s="3"/>
      <c r="B14" s="4" t="s">
        <v>26</v>
      </c>
      <c r="C14" s="31"/>
      <c r="D14" s="3"/>
      <c r="E14" s="3"/>
      <c r="F14" s="3"/>
      <c r="G14" s="3"/>
      <c r="H14" s="3"/>
      <c r="I14" s="3"/>
    </row>
    <row r="15" spans="1:9">
      <c r="A15" s="3" t="s">
        <v>116</v>
      </c>
      <c r="B15" s="3" t="s">
        <v>48</v>
      </c>
      <c r="C15" s="31">
        <v>40</v>
      </c>
      <c r="D15" s="3">
        <v>40</v>
      </c>
      <c r="E15" s="3">
        <v>53.3</v>
      </c>
      <c r="F15" s="3">
        <v>0.56000000000000005</v>
      </c>
      <c r="G15" s="3">
        <v>4.03</v>
      </c>
      <c r="H15" s="3">
        <v>3.69</v>
      </c>
      <c r="I15" s="3">
        <v>1.9</v>
      </c>
    </row>
    <row r="16" spans="1:9">
      <c r="A16" s="3" t="s">
        <v>117</v>
      </c>
      <c r="B16" s="3" t="s">
        <v>118</v>
      </c>
      <c r="C16" s="31">
        <v>200</v>
      </c>
      <c r="D16" s="3">
        <v>200</v>
      </c>
      <c r="E16" s="3">
        <v>167.25</v>
      </c>
      <c r="F16" s="3">
        <v>8.6</v>
      </c>
      <c r="G16" s="3">
        <v>8.4</v>
      </c>
      <c r="H16" s="3">
        <v>14.38</v>
      </c>
      <c r="I16" s="3">
        <v>9.11</v>
      </c>
    </row>
    <row r="17" spans="1:9">
      <c r="A17" s="3" t="s">
        <v>119</v>
      </c>
      <c r="B17" s="3" t="s">
        <v>120</v>
      </c>
      <c r="C17" s="31" t="s">
        <v>34</v>
      </c>
      <c r="D17" s="3">
        <v>75</v>
      </c>
      <c r="E17" s="3">
        <v>212</v>
      </c>
      <c r="F17" s="3">
        <v>10.199999999999999</v>
      </c>
      <c r="G17" s="3">
        <v>10.6</v>
      </c>
      <c r="H17" s="3">
        <v>6.75</v>
      </c>
      <c r="I17" s="3">
        <v>0.8</v>
      </c>
    </row>
    <row r="18" spans="1:9">
      <c r="A18" s="3" t="s">
        <v>121</v>
      </c>
      <c r="B18" s="3" t="s">
        <v>122</v>
      </c>
      <c r="C18" s="31" t="s">
        <v>37</v>
      </c>
      <c r="D18" s="3">
        <v>150</v>
      </c>
      <c r="E18" s="3">
        <v>174.87</v>
      </c>
      <c r="F18" s="3">
        <v>2.7</v>
      </c>
      <c r="G18" s="3">
        <v>10.88</v>
      </c>
      <c r="H18" s="3">
        <v>16.510000000000002</v>
      </c>
      <c r="I18" s="3">
        <v>8.43</v>
      </c>
    </row>
    <row r="19" spans="1:9">
      <c r="A19" s="3" t="s">
        <v>123</v>
      </c>
      <c r="B19" s="3" t="s">
        <v>124</v>
      </c>
      <c r="C19" s="31" t="s">
        <v>18</v>
      </c>
      <c r="D19" s="3">
        <v>180</v>
      </c>
      <c r="E19" s="3">
        <v>55.2</v>
      </c>
      <c r="F19" s="3">
        <v>0</v>
      </c>
      <c r="G19" s="3">
        <v>0</v>
      </c>
      <c r="H19" s="3">
        <v>13.2</v>
      </c>
      <c r="I19" s="3">
        <v>1.7</v>
      </c>
    </row>
    <row r="20" spans="1:9">
      <c r="A20" s="3"/>
      <c r="B20" s="3" t="s">
        <v>40</v>
      </c>
      <c r="C20" s="31">
        <v>50</v>
      </c>
      <c r="D20" s="3">
        <v>50</v>
      </c>
      <c r="E20" s="3">
        <v>75</v>
      </c>
      <c r="F20" s="3">
        <v>5</v>
      </c>
      <c r="G20" s="3">
        <v>0.9</v>
      </c>
      <c r="H20" s="3">
        <v>29.6</v>
      </c>
      <c r="I20" s="3">
        <v>0</v>
      </c>
    </row>
    <row r="21" spans="1:9">
      <c r="A21" s="3"/>
      <c r="B21" s="5" t="s">
        <v>108</v>
      </c>
      <c r="C21" s="30"/>
      <c r="D21" s="5">
        <f>D15+D16+D17+D18+D19+D20:E20</f>
        <v>695</v>
      </c>
      <c r="E21" s="5">
        <f>E15+E16+E17+E18+E19+E20</f>
        <v>737.62000000000012</v>
      </c>
      <c r="F21" s="5">
        <f t="shared" ref="F21:I21" si="2">F15+F16+F17+F18+F19+F20</f>
        <v>27.06</v>
      </c>
      <c r="G21" s="5">
        <f t="shared" si="2"/>
        <v>34.81</v>
      </c>
      <c r="H21" s="5">
        <f t="shared" si="2"/>
        <v>84.13</v>
      </c>
      <c r="I21" s="5">
        <f t="shared" si="2"/>
        <v>21.94</v>
      </c>
    </row>
    <row r="22" spans="1:9">
      <c r="A22" s="3"/>
      <c r="B22" s="4" t="s">
        <v>41</v>
      </c>
      <c r="C22" s="31"/>
      <c r="D22" s="3"/>
      <c r="E22" s="3"/>
      <c r="F22" s="3"/>
      <c r="G22" s="3"/>
      <c r="H22" s="3"/>
      <c r="I22" s="3"/>
    </row>
    <row r="23" spans="1:9">
      <c r="A23" s="3" t="s">
        <v>127</v>
      </c>
      <c r="B23" s="3" t="s">
        <v>128</v>
      </c>
      <c r="C23" s="31" t="s">
        <v>129</v>
      </c>
      <c r="D23" s="3">
        <v>100</v>
      </c>
      <c r="E23" s="3">
        <v>50.8</v>
      </c>
      <c r="F23" s="3">
        <v>3.8</v>
      </c>
      <c r="G23" s="3">
        <v>0.4</v>
      </c>
      <c r="H23" s="3">
        <v>0.4</v>
      </c>
      <c r="I23" s="3">
        <v>0.01</v>
      </c>
    </row>
    <row r="24" spans="1:9">
      <c r="A24" s="3" t="s">
        <v>130</v>
      </c>
      <c r="B24" s="3" t="s">
        <v>131</v>
      </c>
      <c r="C24" s="31" t="s">
        <v>132</v>
      </c>
      <c r="D24" s="3">
        <v>150</v>
      </c>
      <c r="E24" s="3">
        <v>200</v>
      </c>
      <c r="F24" s="3">
        <v>5.4</v>
      </c>
      <c r="G24" s="3">
        <v>4.4000000000000004</v>
      </c>
      <c r="H24" s="3">
        <v>34</v>
      </c>
      <c r="I24" s="3">
        <v>0</v>
      </c>
    </row>
    <row r="25" spans="1:9">
      <c r="A25" s="3" t="s">
        <v>133</v>
      </c>
      <c r="B25" s="3" t="s">
        <v>134</v>
      </c>
      <c r="C25" s="31" t="s">
        <v>18</v>
      </c>
      <c r="D25" s="3">
        <v>180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>
      <c r="A26" s="3"/>
      <c r="B26" s="3" t="s">
        <v>55</v>
      </c>
      <c r="C26" s="31">
        <v>40</v>
      </c>
      <c r="D26" s="3">
        <v>40</v>
      </c>
      <c r="E26" s="3">
        <v>94.6</v>
      </c>
      <c r="F26" s="3">
        <v>3.2</v>
      </c>
      <c r="G26" s="3">
        <v>0.4</v>
      </c>
      <c r="H26" s="3">
        <v>19.32</v>
      </c>
      <c r="I26" s="3">
        <v>0</v>
      </c>
    </row>
    <row r="27" spans="1:9">
      <c r="A27" s="3"/>
      <c r="B27" s="5" t="s">
        <v>108</v>
      </c>
      <c r="C27" s="29"/>
      <c r="D27" s="5">
        <f>D23+D24+D25+D26</f>
        <v>470</v>
      </c>
      <c r="E27" s="5">
        <f>E23+E24+E25+E26</f>
        <v>345.4</v>
      </c>
      <c r="F27" s="5">
        <f>F23+F24+F25+F26</f>
        <v>12.399999999999999</v>
      </c>
      <c r="G27" s="5">
        <f>G23+G24+G25+G26</f>
        <v>5.2000000000000011</v>
      </c>
      <c r="H27" s="5">
        <f>H23+H24++H25</f>
        <v>34.4</v>
      </c>
      <c r="I27" s="5">
        <f>I23+I24+I25+I26</f>
        <v>0.01</v>
      </c>
    </row>
    <row r="28" spans="1:9">
      <c r="A28" s="3"/>
      <c r="B28" s="4" t="s">
        <v>46</v>
      </c>
      <c r="C28" s="31"/>
      <c r="D28" s="3"/>
      <c r="E28" s="3"/>
      <c r="F28" s="3"/>
      <c r="G28" s="3"/>
      <c r="H28" s="3"/>
      <c r="I28" s="3"/>
    </row>
    <row r="29" spans="1:9">
      <c r="A29" s="3" t="s">
        <v>42</v>
      </c>
      <c r="B29" s="3" t="s">
        <v>125</v>
      </c>
      <c r="C29" s="31" t="s">
        <v>44</v>
      </c>
      <c r="D29" s="3">
        <v>200</v>
      </c>
      <c r="E29" s="3">
        <v>117.2</v>
      </c>
      <c r="F29" s="3">
        <v>5.6</v>
      </c>
      <c r="G29" s="3">
        <v>5.5</v>
      </c>
      <c r="H29" s="3">
        <v>9.4</v>
      </c>
      <c r="I29" s="3">
        <v>2.5</v>
      </c>
    </row>
    <row r="30" spans="1:9">
      <c r="A30" s="3"/>
      <c r="B30" s="3" t="s">
        <v>126</v>
      </c>
      <c r="C30" s="31">
        <v>50</v>
      </c>
      <c r="D30" s="3">
        <v>50</v>
      </c>
      <c r="E30" s="3">
        <v>153</v>
      </c>
      <c r="F30" s="3">
        <v>3.6</v>
      </c>
      <c r="G30" s="3">
        <v>4.2</v>
      </c>
      <c r="H30" s="3">
        <v>37.799999999999997</v>
      </c>
      <c r="I30" s="3">
        <v>0</v>
      </c>
    </row>
    <row r="31" spans="1:9">
      <c r="A31" s="3"/>
      <c r="B31" s="5" t="s">
        <v>108</v>
      </c>
      <c r="C31" s="30"/>
      <c r="D31" s="5">
        <f t="shared" ref="D31:I31" si="3">D29+D30</f>
        <v>250</v>
      </c>
      <c r="E31" s="5">
        <f>E29+E30</f>
        <v>270.2</v>
      </c>
      <c r="F31" s="5">
        <f t="shared" si="3"/>
        <v>9.1999999999999993</v>
      </c>
      <c r="G31" s="5">
        <f t="shared" si="3"/>
        <v>9.6999999999999993</v>
      </c>
      <c r="H31" s="5">
        <f t="shared" si="3"/>
        <v>47.199999999999996</v>
      </c>
      <c r="I31" s="5">
        <f t="shared" si="3"/>
        <v>2.5</v>
      </c>
    </row>
    <row r="32" spans="1:9">
      <c r="A32" s="3"/>
      <c r="B32" s="12" t="s">
        <v>135</v>
      </c>
      <c r="C32" s="32"/>
      <c r="D32" s="12">
        <f>D10+D13+D21+D27+D31</f>
        <v>1915</v>
      </c>
      <c r="E32" s="12">
        <f>E10+E13+E21+E27+E31</f>
        <v>1911.0200000000002</v>
      </c>
      <c r="F32" s="12">
        <f>F10+F13+F21+F31+F27</f>
        <v>60.96</v>
      </c>
      <c r="G32" s="12">
        <f>G10+G13+G21+G31+G27</f>
        <v>60.22</v>
      </c>
      <c r="H32" s="12">
        <f>H10+H13+H21+H31+H27</f>
        <v>260.64999999999998</v>
      </c>
      <c r="I32" s="12">
        <f>I10+I13+I21+I31+I27</f>
        <v>35.410000000000004</v>
      </c>
    </row>
  </sheetData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4"/>
  <sheetViews>
    <sheetView workbookViewId="0">
      <selection sqref="A1:I34"/>
    </sheetView>
  </sheetViews>
  <sheetFormatPr defaultRowHeight="15"/>
  <cols>
    <col min="1" max="1" width="68.28515625" customWidth="1"/>
    <col min="2" max="2" width="83.85546875" customWidth="1"/>
    <col min="3" max="3" width="17" customWidth="1"/>
    <col min="4" max="4" width="24.42578125" customWidth="1"/>
    <col min="5" max="5" width="12.28515625" customWidth="1"/>
  </cols>
  <sheetData>
    <row r="1" spans="1:9" ht="15.75" thickBot="1">
      <c r="A1" s="70" t="s">
        <v>307</v>
      </c>
    </row>
    <row r="2" spans="1:9">
      <c r="A2" t="s">
        <v>170</v>
      </c>
    </row>
    <row r="3" spans="1:9">
      <c r="A3" t="s">
        <v>208</v>
      </c>
    </row>
    <row r="4" spans="1:9" ht="18.75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/>
      <c r="H4" s="14"/>
      <c r="I4" s="14"/>
    </row>
    <row r="5" spans="1:9" ht="18.75">
      <c r="A5" s="14"/>
      <c r="B5" s="14"/>
      <c r="C5" s="14"/>
      <c r="D5" s="14"/>
      <c r="E5" s="14"/>
      <c r="F5" s="14" t="s">
        <v>8</v>
      </c>
      <c r="G5" s="14" t="s">
        <v>9</v>
      </c>
      <c r="H5" s="14" t="s">
        <v>10</v>
      </c>
      <c r="I5" s="14" t="s">
        <v>11</v>
      </c>
    </row>
    <row r="6" spans="1:9" ht="18.75">
      <c r="A6" s="14"/>
      <c r="B6" s="16" t="s">
        <v>12</v>
      </c>
      <c r="C6" s="14"/>
      <c r="D6" s="14"/>
      <c r="E6" s="14"/>
      <c r="F6" s="14"/>
      <c r="G6" s="14"/>
      <c r="H6" s="14"/>
      <c r="I6" s="14"/>
    </row>
    <row r="7" spans="1:9" ht="18.75">
      <c r="A7" s="15" t="s">
        <v>209</v>
      </c>
      <c r="B7" s="15" t="s">
        <v>210</v>
      </c>
      <c r="C7" s="15" t="s">
        <v>15</v>
      </c>
      <c r="D7" s="15">
        <v>180</v>
      </c>
      <c r="E7" s="15">
        <v>214</v>
      </c>
      <c r="F7" s="15">
        <v>7.5</v>
      </c>
      <c r="G7" s="15">
        <v>6.5</v>
      </c>
      <c r="H7" s="15">
        <v>31.8</v>
      </c>
      <c r="I7" s="15">
        <v>0</v>
      </c>
    </row>
    <row r="8" spans="1:9" ht="18.75">
      <c r="A8" s="15" t="s">
        <v>211</v>
      </c>
      <c r="B8" s="15" t="s">
        <v>113</v>
      </c>
      <c r="C8" s="23" t="s">
        <v>18</v>
      </c>
      <c r="D8" s="15">
        <v>180</v>
      </c>
      <c r="E8" s="15">
        <v>78.52</v>
      </c>
      <c r="F8" s="15">
        <v>1.26</v>
      </c>
      <c r="G8" s="15">
        <v>1.44</v>
      </c>
      <c r="H8" s="15">
        <v>16.5</v>
      </c>
      <c r="I8" s="15">
        <v>0.47</v>
      </c>
    </row>
    <row r="9" spans="1:9" ht="18.75">
      <c r="A9" s="15" t="s">
        <v>174</v>
      </c>
      <c r="B9" s="15" t="s">
        <v>20</v>
      </c>
      <c r="C9" s="23" t="s">
        <v>21</v>
      </c>
      <c r="D9" s="15">
        <v>40</v>
      </c>
      <c r="E9" s="15">
        <v>128.30000000000001</v>
      </c>
      <c r="F9" s="15">
        <v>2.8</v>
      </c>
      <c r="G9" s="15">
        <v>1.1200000000000001</v>
      </c>
      <c r="H9" s="15">
        <v>32.5</v>
      </c>
      <c r="I9" s="15">
        <v>0.06</v>
      </c>
    </row>
    <row r="10" spans="1:9" ht="18.75">
      <c r="A10" s="15"/>
      <c r="B10" s="48" t="s">
        <v>108</v>
      </c>
      <c r="C10" s="49"/>
      <c r="D10" s="48">
        <f t="shared" ref="D10:I10" si="0">D7+D8+D9</f>
        <v>400</v>
      </c>
      <c r="E10" s="48">
        <f t="shared" si="0"/>
        <v>420.82</v>
      </c>
      <c r="F10" s="48">
        <f t="shared" si="0"/>
        <v>11.559999999999999</v>
      </c>
      <c r="G10" s="48">
        <f t="shared" si="0"/>
        <v>9.0599999999999987</v>
      </c>
      <c r="H10" s="48">
        <f t="shared" si="0"/>
        <v>80.8</v>
      </c>
      <c r="I10" s="48">
        <f t="shared" si="0"/>
        <v>0.53</v>
      </c>
    </row>
    <row r="11" spans="1:9" ht="18.75">
      <c r="A11" s="15"/>
      <c r="B11" s="15"/>
      <c r="C11" s="23"/>
      <c r="D11" s="15"/>
      <c r="E11" s="15"/>
      <c r="F11" s="15"/>
      <c r="G11" s="15"/>
      <c r="H11" s="15"/>
      <c r="I11" s="15"/>
    </row>
    <row r="12" spans="1:9" ht="18.75">
      <c r="A12" s="15"/>
      <c r="B12" s="16" t="s">
        <v>22</v>
      </c>
      <c r="C12" s="23"/>
      <c r="D12" s="15"/>
      <c r="E12" s="15"/>
      <c r="F12" s="15"/>
      <c r="G12" s="15"/>
      <c r="H12" s="15"/>
      <c r="I12" s="15"/>
    </row>
    <row r="13" spans="1:9" ht="18.75">
      <c r="A13" s="15"/>
      <c r="B13" s="15" t="s">
        <v>53</v>
      </c>
      <c r="C13" s="23" t="s">
        <v>54</v>
      </c>
      <c r="D13" s="15">
        <v>100</v>
      </c>
      <c r="E13" s="15">
        <v>82.5</v>
      </c>
      <c r="F13" s="15">
        <v>0.8</v>
      </c>
      <c r="G13" s="15">
        <v>0.12</v>
      </c>
      <c r="H13" s="15">
        <v>19.45</v>
      </c>
      <c r="I13" s="15">
        <v>52.5</v>
      </c>
    </row>
    <row r="14" spans="1:9" ht="18.75">
      <c r="A14" s="15"/>
      <c r="B14" s="48" t="s">
        <v>108</v>
      </c>
      <c r="C14" s="49"/>
      <c r="D14" s="48">
        <f t="shared" ref="D14:I14" si="1">D13</f>
        <v>100</v>
      </c>
      <c r="E14" s="48">
        <f t="shared" si="1"/>
        <v>82.5</v>
      </c>
      <c r="F14" s="48">
        <f t="shared" si="1"/>
        <v>0.8</v>
      </c>
      <c r="G14" s="48">
        <f t="shared" si="1"/>
        <v>0.12</v>
      </c>
      <c r="H14" s="48">
        <f t="shared" si="1"/>
        <v>19.45</v>
      </c>
      <c r="I14" s="48">
        <f t="shared" si="1"/>
        <v>52.5</v>
      </c>
    </row>
    <row r="15" spans="1:9" ht="18.75">
      <c r="A15" s="15"/>
      <c r="B15" s="16" t="s">
        <v>26</v>
      </c>
      <c r="C15" s="23"/>
      <c r="D15" s="15"/>
      <c r="E15" s="15"/>
      <c r="F15" s="15"/>
      <c r="G15" s="15"/>
      <c r="H15" s="15"/>
      <c r="I15" s="15"/>
    </row>
    <row r="16" spans="1:9" ht="18.75">
      <c r="A16" s="15" t="s">
        <v>212</v>
      </c>
      <c r="B16" s="15" t="s">
        <v>213</v>
      </c>
      <c r="C16" s="23">
        <v>40</v>
      </c>
      <c r="D16" s="15">
        <v>40</v>
      </c>
      <c r="E16" s="15">
        <v>79</v>
      </c>
      <c r="F16" s="15">
        <v>0.6</v>
      </c>
      <c r="G16" s="15">
        <v>7.6</v>
      </c>
      <c r="H16" s="15">
        <v>2.6</v>
      </c>
      <c r="I16" s="15">
        <v>3.6</v>
      </c>
    </row>
    <row r="17" spans="1:9" ht="18.75">
      <c r="A17" s="15" t="s">
        <v>214</v>
      </c>
      <c r="B17" s="15" t="s">
        <v>215</v>
      </c>
      <c r="C17" s="23" t="s">
        <v>31</v>
      </c>
      <c r="D17" s="15">
        <v>272.5</v>
      </c>
      <c r="E17" s="15">
        <v>149.6</v>
      </c>
      <c r="F17" s="15">
        <v>1</v>
      </c>
      <c r="G17" s="15">
        <v>11.3</v>
      </c>
      <c r="H17" s="15">
        <v>32.299999999999997</v>
      </c>
      <c r="I17" s="15">
        <v>5.5</v>
      </c>
    </row>
    <row r="18" spans="1:9" ht="18.75">
      <c r="A18" s="15" t="s">
        <v>216</v>
      </c>
      <c r="B18" s="15" t="s">
        <v>217</v>
      </c>
      <c r="C18" s="23" t="s">
        <v>129</v>
      </c>
      <c r="D18" s="15">
        <v>100</v>
      </c>
      <c r="E18" s="15">
        <v>52</v>
      </c>
      <c r="F18" s="15">
        <v>3.8</v>
      </c>
      <c r="G18" s="15">
        <v>0.4</v>
      </c>
      <c r="H18" s="15">
        <v>0.38</v>
      </c>
      <c r="I18" s="15">
        <v>0.01</v>
      </c>
    </row>
    <row r="19" spans="1:9" ht="18.75">
      <c r="A19" s="15" t="s">
        <v>218</v>
      </c>
      <c r="B19" s="15" t="s">
        <v>219</v>
      </c>
      <c r="C19" s="23" t="s">
        <v>37</v>
      </c>
      <c r="D19" s="15">
        <v>150</v>
      </c>
      <c r="E19" s="15">
        <v>160.4</v>
      </c>
      <c r="F19" s="15">
        <v>3.2</v>
      </c>
      <c r="G19" s="15">
        <v>6.06</v>
      </c>
      <c r="H19" s="15">
        <v>23.29</v>
      </c>
      <c r="I19" s="15">
        <v>3.13</v>
      </c>
    </row>
    <row r="20" spans="1:9" ht="18.75">
      <c r="A20" s="15" t="s">
        <v>218</v>
      </c>
      <c r="B20" s="15" t="s">
        <v>220</v>
      </c>
      <c r="C20" s="23" t="s">
        <v>18</v>
      </c>
      <c r="D20" s="15">
        <v>180</v>
      </c>
      <c r="E20" s="15">
        <v>102.34</v>
      </c>
      <c r="F20" s="15">
        <v>0.5</v>
      </c>
      <c r="G20" s="15">
        <v>0</v>
      </c>
      <c r="H20" s="15">
        <v>25.1</v>
      </c>
      <c r="I20" s="15">
        <v>0</v>
      </c>
    </row>
    <row r="21" spans="1:9" ht="18.75">
      <c r="A21" s="15"/>
      <c r="B21" s="15" t="s">
        <v>40</v>
      </c>
      <c r="C21" s="23">
        <v>50</v>
      </c>
      <c r="D21" s="15">
        <v>50</v>
      </c>
      <c r="E21" s="15">
        <v>75</v>
      </c>
      <c r="F21" s="15">
        <v>5</v>
      </c>
      <c r="G21" s="15">
        <v>0.9</v>
      </c>
      <c r="H21" s="15">
        <v>29.6</v>
      </c>
      <c r="I21" s="15">
        <v>0</v>
      </c>
    </row>
    <row r="22" spans="1:9" ht="18.75">
      <c r="A22" s="15"/>
      <c r="B22" s="48" t="s">
        <v>108</v>
      </c>
      <c r="C22" s="49"/>
      <c r="D22" s="48">
        <f t="shared" ref="D22:I22" si="2">D16+D17+D18+D19+D20+D21</f>
        <v>792.5</v>
      </c>
      <c r="E22" s="48">
        <f t="shared" si="2"/>
        <v>618.34</v>
      </c>
      <c r="F22" s="48">
        <f t="shared" si="2"/>
        <v>14.100000000000001</v>
      </c>
      <c r="G22" s="48">
        <f t="shared" si="2"/>
        <v>26.259999999999994</v>
      </c>
      <c r="H22" s="48">
        <f t="shared" si="2"/>
        <v>113.27000000000001</v>
      </c>
      <c r="I22" s="48">
        <f t="shared" si="2"/>
        <v>12.239999999999998</v>
      </c>
    </row>
    <row r="23" spans="1:9" ht="18.75">
      <c r="A23" s="15"/>
      <c r="B23" s="16" t="s">
        <v>41</v>
      </c>
      <c r="C23" s="23"/>
      <c r="D23" s="15"/>
      <c r="E23" s="15"/>
      <c r="F23" s="15"/>
      <c r="G23" s="15"/>
      <c r="H23" s="15"/>
      <c r="I23" s="15"/>
    </row>
    <row r="24" spans="1:9" ht="18.75">
      <c r="A24" s="15" t="s">
        <v>42</v>
      </c>
      <c r="B24" s="15" t="s">
        <v>221</v>
      </c>
      <c r="C24" s="23" t="s">
        <v>44</v>
      </c>
      <c r="D24" s="15">
        <v>200</v>
      </c>
      <c r="E24" s="15">
        <v>117</v>
      </c>
      <c r="F24" s="15">
        <v>5.6</v>
      </c>
      <c r="G24" s="15">
        <v>5.5</v>
      </c>
      <c r="H24" s="15">
        <v>9.4</v>
      </c>
      <c r="I24" s="15">
        <v>2.5</v>
      </c>
    </row>
    <row r="25" spans="1:9" ht="18.75">
      <c r="A25" s="15"/>
      <c r="B25" s="15" t="s">
        <v>222</v>
      </c>
      <c r="C25" s="23">
        <v>75</v>
      </c>
      <c r="D25" s="15">
        <v>75</v>
      </c>
      <c r="E25" s="15">
        <v>255</v>
      </c>
      <c r="F25" s="15">
        <v>6</v>
      </c>
      <c r="G25" s="15">
        <v>7.05</v>
      </c>
      <c r="H25" s="15">
        <v>2.5499999999999998</v>
      </c>
      <c r="I25" s="15">
        <v>0</v>
      </c>
    </row>
    <row r="26" spans="1:9" ht="18.75">
      <c r="A26" s="15"/>
      <c r="B26" s="48" t="s">
        <v>108</v>
      </c>
      <c r="C26" s="49"/>
      <c r="D26" s="48">
        <f t="shared" ref="D26:I26" si="3">D24+D25</f>
        <v>275</v>
      </c>
      <c r="E26" s="48">
        <f t="shared" si="3"/>
        <v>372</v>
      </c>
      <c r="F26" s="48">
        <f t="shared" si="3"/>
        <v>11.6</v>
      </c>
      <c r="G26" s="48">
        <f t="shared" si="3"/>
        <v>12.55</v>
      </c>
      <c r="H26" s="48">
        <f t="shared" si="3"/>
        <v>11.95</v>
      </c>
      <c r="I26" s="48">
        <f t="shared" si="3"/>
        <v>2.5</v>
      </c>
    </row>
    <row r="27" spans="1:9" ht="18.75">
      <c r="A27" s="15"/>
      <c r="B27" s="16" t="s">
        <v>46</v>
      </c>
      <c r="C27" s="23"/>
      <c r="D27" s="15"/>
      <c r="E27" s="15"/>
      <c r="F27" s="15"/>
      <c r="G27" s="15"/>
      <c r="H27" s="15"/>
      <c r="I27" s="15"/>
    </row>
    <row r="28" spans="1:9" ht="18.75">
      <c r="A28" s="15" t="s">
        <v>223</v>
      </c>
      <c r="B28" s="15" t="s">
        <v>224</v>
      </c>
      <c r="C28" s="23" t="s">
        <v>34</v>
      </c>
      <c r="D28" s="15">
        <v>75</v>
      </c>
      <c r="E28" s="15">
        <v>121</v>
      </c>
      <c r="F28" s="15">
        <v>9.8000000000000007</v>
      </c>
      <c r="G28" s="15">
        <v>5.6</v>
      </c>
      <c r="H28" s="15">
        <v>7.9</v>
      </c>
      <c r="I28" s="15">
        <v>0</v>
      </c>
    </row>
    <row r="29" spans="1:9" ht="18.75">
      <c r="A29" s="15" t="s">
        <v>225</v>
      </c>
      <c r="B29" s="15" t="s">
        <v>226</v>
      </c>
      <c r="C29" s="23" t="s">
        <v>37</v>
      </c>
      <c r="D29" s="15">
        <v>150</v>
      </c>
      <c r="E29" s="15">
        <v>186</v>
      </c>
      <c r="F29" s="15">
        <v>5.7</v>
      </c>
      <c r="G29" s="15">
        <v>8.6</v>
      </c>
      <c r="H29" s="15">
        <v>28.2</v>
      </c>
      <c r="I29" s="15">
        <v>0</v>
      </c>
    </row>
    <row r="30" spans="1:9" ht="18.75">
      <c r="A30" s="15" t="s">
        <v>88</v>
      </c>
      <c r="B30" s="15" t="s">
        <v>227</v>
      </c>
      <c r="C30" s="23" t="s">
        <v>18</v>
      </c>
      <c r="D30" s="15">
        <v>180</v>
      </c>
      <c r="E30" s="15">
        <v>55.4</v>
      </c>
      <c r="F30" s="15">
        <v>0.1</v>
      </c>
      <c r="G30" s="15">
        <v>0.01</v>
      </c>
      <c r="H30" s="15">
        <v>13.6</v>
      </c>
      <c r="I30" s="15">
        <v>2.8</v>
      </c>
    </row>
    <row r="31" spans="1:9" ht="18.75">
      <c r="A31" s="15"/>
      <c r="B31" s="15" t="s">
        <v>55</v>
      </c>
      <c r="C31" s="23">
        <v>50</v>
      </c>
      <c r="D31" s="15">
        <v>50</v>
      </c>
      <c r="E31" s="15">
        <v>94.6</v>
      </c>
      <c r="F31" s="15">
        <v>3.2</v>
      </c>
      <c r="G31" s="15">
        <v>0.4</v>
      </c>
      <c r="H31" s="15">
        <v>19.32</v>
      </c>
      <c r="I31" s="15">
        <v>0</v>
      </c>
    </row>
    <row r="32" spans="1:9" ht="18.75">
      <c r="A32" s="15"/>
      <c r="B32" s="48" t="s">
        <v>108</v>
      </c>
      <c r="C32" s="49"/>
      <c r="D32" s="48">
        <f t="shared" ref="D32:I32" si="4">D28+D29+D30+D31</f>
        <v>455</v>
      </c>
      <c r="E32" s="48">
        <f t="shared" si="4"/>
        <v>457</v>
      </c>
      <c r="F32" s="48">
        <f t="shared" si="4"/>
        <v>18.8</v>
      </c>
      <c r="G32" s="48">
        <f t="shared" si="4"/>
        <v>14.61</v>
      </c>
      <c r="H32" s="48">
        <f t="shared" si="4"/>
        <v>69.02000000000001</v>
      </c>
      <c r="I32" s="48">
        <f t="shared" si="4"/>
        <v>2.8</v>
      </c>
    </row>
    <row r="33" spans="1:9" ht="18.75">
      <c r="A33" s="15"/>
      <c r="B33" s="20" t="s">
        <v>228</v>
      </c>
      <c r="C33" s="50"/>
      <c r="D33" s="20"/>
      <c r="E33" s="20">
        <f>E10+E14+E22+E26+E32</f>
        <v>1950.66</v>
      </c>
      <c r="F33" s="20">
        <f>F10+F14+F22+F26+F32</f>
        <v>56.86</v>
      </c>
      <c r="G33" s="20">
        <f>G10+G14+G22+G26+G32</f>
        <v>62.599999999999994</v>
      </c>
      <c r="H33" s="20">
        <f>H10+H14+H22+H26+H32</f>
        <v>294.49</v>
      </c>
      <c r="I33" s="20">
        <f>I10+I14+I22+I26+I32</f>
        <v>70.569999999999993</v>
      </c>
    </row>
    <row r="34" spans="1:9" ht="18.75">
      <c r="A34" s="15"/>
      <c r="B34" s="15"/>
      <c r="C34" s="15"/>
      <c r="D34" s="15"/>
      <c r="E34" s="15"/>
      <c r="F34" s="15"/>
      <c r="G34" s="15"/>
      <c r="H34" s="15"/>
      <c r="I34" s="15"/>
    </row>
  </sheetData>
  <pageMargins left="0.7" right="0.7" top="0.75" bottom="0.75" header="0.3" footer="0.3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2"/>
  <sheetViews>
    <sheetView workbookViewId="0">
      <selection activeCell="B16" sqref="B16"/>
    </sheetView>
  </sheetViews>
  <sheetFormatPr defaultRowHeight="15"/>
  <cols>
    <col min="1" max="1" width="59.7109375" customWidth="1"/>
    <col min="2" max="2" width="70.140625" customWidth="1"/>
    <col min="3" max="3" width="18.28515625" customWidth="1"/>
    <col min="4" max="4" width="22.42578125" customWidth="1"/>
  </cols>
  <sheetData>
    <row r="1" spans="1:9" ht="15.75" thickBot="1">
      <c r="A1" s="70" t="s">
        <v>276</v>
      </c>
    </row>
    <row r="2" spans="1:9">
      <c r="A2" t="s">
        <v>154</v>
      </c>
    </row>
    <row r="3" spans="1:9">
      <c r="A3" t="s">
        <v>155</v>
      </c>
    </row>
    <row r="4" spans="1:9" ht="18.75">
      <c r="A4" s="3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/>
      <c r="H4" s="2"/>
      <c r="I4" s="2"/>
    </row>
    <row r="5" spans="1:9" ht="18.75">
      <c r="A5" s="3"/>
      <c r="B5" s="2"/>
      <c r="C5" s="2"/>
      <c r="D5" s="2"/>
      <c r="E5" s="2"/>
      <c r="F5" s="2" t="s">
        <v>8</v>
      </c>
      <c r="G5" s="2" t="s">
        <v>9</v>
      </c>
      <c r="H5" s="2" t="s">
        <v>10</v>
      </c>
      <c r="I5" s="2" t="s">
        <v>11</v>
      </c>
    </row>
    <row r="6" spans="1:9" ht="18.75">
      <c r="A6" s="3"/>
      <c r="B6" s="4" t="s">
        <v>12</v>
      </c>
      <c r="C6" s="3"/>
      <c r="D6" s="3"/>
      <c r="E6" s="3"/>
      <c r="F6" s="3"/>
      <c r="G6" s="3"/>
      <c r="H6" s="3"/>
      <c r="I6" s="3"/>
    </row>
    <row r="7" spans="1:9" ht="18.75">
      <c r="A7" s="3" t="s">
        <v>156</v>
      </c>
      <c r="B7" s="3" t="s">
        <v>157</v>
      </c>
      <c r="C7" s="28" t="s">
        <v>15</v>
      </c>
      <c r="D7" s="3">
        <v>180</v>
      </c>
      <c r="E7" s="3">
        <v>212</v>
      </c>
      <c r="F7" s="3">
        <v>5.8</v>
      </c>
      <c r="G7" s="3">
        <v>7.3</v>
      </c>
      <c r="H7" s="3">
        <v>30.8</v>
      </c>
      <c r="I7" s="3">
        <v>0</v>
      </c>
    </row>
    <row r="8" spans="1:9" ht="18.75">
      <c r="A8" s="3" t="s">
        <v>158</v>
      </c>
      <c r="B8" s="3" t="s">
        <v>89</v>
      </c>
      <c r="C8" s="28" t="s">
        <v>18</v>
      </c>
      <c r="D8" s="3">
        <v>180</v>
      </c>
      <c r="E8" s="3">
        <v>56</v>
      </c>
      <c r="F8" s="3">
        <v>0.08</v>
      </c>
      <c r="G8" s="3">
        <v>0.01</v>
      </c>
      <c r="H8" s="3">
        <v>8.4</v>
      </c>
      <c r="I8" s="3">
        <v>3.1</v>
      </c>
    </row>
    <row r="9" spans="1:9" ht="18.75">
      <c r="A9" s="3" t="s">
        <v>159</v>
      </c>
      <c r="B9" s="3" t="s">
        <v>291</v>
      </c>
      <c r="C9" s="28" t="s">
        <v>21</v>
      </c>
      <c r="D9" s="3">
        <v>40</v>
      </c>
      <c r="E9" s="3">
        <v>115.8</v>
      </c>
      <c r="F9" s="3">
        <v>5.76</v>
      </c>
      <c r="G9" s="3">
        <v>9.9</v>
      </c>
      <c r="H9" s="3">
        <v>0.67</v>
      </c>
      <c r="I9" s="3">
        <v>0</v>
      </c>
    </row>
    <row r="10" spans="1:9" ht="18.75">
      <c r="A10" s="3"/>
      <c r="B10" s="37" t="s">
        <v>108</v>
      </c>
      <c r="C10" s="38"/>
      <c r="D10" s="9">
        <f t="shared" ref="D10:I10" si="0">D7+D8+D9</f>
        <v>400</v>
      </c>
      <c r="E10" s="9">
        <f t="shared" si="0"/>
        <v>383.8</v>
      </c>
      <c r="F10" s="9">
        <f t="shared" si="0"/>
        <v>11.64</v>
      </c>
      <c r="G10" s="9">
        <f t="shared" si="0"/>
        <v>17.21</v>
      </c>
      <c r="H10" s="9">
        <f t="shared" si="0"/>
        <v>39.870000000000005</v>
      </c>
      <c r="I10" s="9">
        <f t="shared" si="0"/>
        <v>3.1</v>
      </c>
    </row>
    <row r="11" spans="1:9" ht="18.75">
      <c r="A11" s="3"/>
      <c r="B11" s="3"/>
      <c r="C11" s="28"/>
      <c r="D11" s="3"/>
      <c r="E11" s="3"/>
      <c r="F11" s="3"/>
      <c r="G11" s="3"/>
      <c r="H11" s="3"/>
      <c r="I11" s="3"/>
    </row>
    <row r="12" spans="1:9" ht="18.75">
      <c r="A12" s="3"/>
      <c r="B12" s="4" t="s">
        <v>22</v>
      </c>
      <c r="C12" s="28"/>
      <c r="D12" s="3"/>
      <c r="E12" s="3"/>
      <c r="F12" s="3"/>
      <c r="G12" s="3"/>
      <c r="H12" s="3"/>
      <c r="I12" s="3"/>
    </row>
    <row r="13" spans="1:9" ht="18.75">
      <c r="A13" s="3" t="s">
        <v>100</v>
      </c>
      <c r="B13" s="3" t="s">
        <v>101</v>
      </c>
      <c r="C13" s="31" t="s">
        <v>166</v>
      </c>
      <c r="D13" s="3">
        <v>210</v>
      </c>
      <c r="E13" s="3">
        <v>172</v>
      </c>
      <c r="F13" s="3">
        <v>3.9</v>
      </c>
      <c r="G13" s="3">
        <v>4.5</v>
      </c>
      <c r="H13" s="3">
        <v>24</v>
      </c>
      <c r="I13" s="3">
        <v>1.9</v>
      </c>
    </row>
    <row r="14" spans="1:9" ht="18.75">
      <c r="A14" s="3"/>
      <c r="B14" s="9" t="s">
        <v>108</v>
      </c>
      <c r="C14" s="34"/>
      <c r="D14" s="9">
        <f t="shared" ref="D14:I14" si="1">D13</f>
        <v>210</v>
      </c>
      <c r="E14" s="9">
        <f t="shared" si="1"/>
        <v>172</v>
      </c>
      <c r="F14" s="9">
        <f t="shared" si="1"/>
        <v>3.9</v>
      </c>
      <c r="G14" s="9">
        <f t="shared" si="1"/>
        <v>4.5</v>
      </c>
      <c r="H14" s="9">
        <f t="shared" si="1"/>
        <v>24</v>
      </c>
      <c r="I14" s="9">
        <f t="shared" si="1"/>
        <v>1.9</v>
      </c>
    </row>
    <row r="15" spans="1:9" ht="18.75">
      <c r="A15" s="3"/>
      <c r="B15" s="4" t="s">
        <v>26</v>
      </c>
      <c r="C15" s="28"/>
      <c r="D15" s="3"/>
      <c r="E15" s="3"/>
      <c r="F15" s="3"/>
      <c r="G15" s="3"/>
      <c r="H15" s="3"/>
      <c r="I15" s="3"/>
    </row>
    <row r="16" spans="1:9" ht="18.75">
      <c r="A16" s="3" t="s">
        <v>160</v>
      </c>
      <c r="B16" s="3" t="s">
        <v>302</v>
      </c>
      <c r="C16" s="31">
        <v>40</v>
      </c>
      <c r="D16" s="3">
        <v>40</v>
      </c>
      <c r="E16" s="3">
        <v>48.6</v>
      </c>
      <c r="F16" s="3">
        <v>0.66</v>
      </c>
      <c r="G16" s="3">
        <v>3.47</v>
      </c>
      <c r="H16" s="3">
        <v>3.6</v>
      </c>
      <c r="I16" s="3">
        <v>3.6</v>
      </c>
    </row>
    <row r="17" spans="1:9" ht="18.75">
      <c r="A17" s="3" t="s">
        <v>161</v>
      </c>
      <c r="B17" s="3" t="s">
        <v>292</v>
      </c>
      <c r="C17" s="31">
        <v>200</v>
      </c>
      <c r="D17" s="3">
        <v>200</v>
      </c>
      <c r="E17" s="3">
        <v>117.25</v>
      </c>
      <c r="F17" s="3">
        <v>2.2000000000000002</v>
      </c>
      <c r="G17" s="3">
        <v>6.17</v>
      </c>
      <c r="H17" s="3">
        <v>13.98</v>
      </c>
      <c r="I17" s="3">
        <v>4.6500000000000004</v>
      </c>
    </row>
    <row r="18" spans="1:9" ht="18.75">
      <c r="A18" s="3" t="s">
        <v>162</v>
      </c>
      <c r="B18" s="3" t="s">
        <v>277</v>
      </c>
      <c r="C18" s="31" t="s">
        <v>278</v>
      </c>
      <c r="D18" s="3">
        <v>80</v>
      </c>
      <c r="E18" s="3">
        <v>114.5</v>
      </c>
      <c r="F18" s="3">
        <v>10.3</v>
      </c>
      <c r="G18" s="3">
        <v>5.7</v>
      </c>
      <c r="H18" s="3">
        <v>5.3</v>
      </c>
      <c r="I18" s="3">
        <v>2.1</v>
      </c>
    </row>
    <row r="19" spans="1:9" ht="18.75">
      <c r="A19" s="3" t="s">
        <v>163</v>
      </c>
      <c r="B19" s="3" t="s">
        <v>164</v>
      </c>
      <c r="C19" s="31" t="s">
        <v>37</v>
      </c>
      <c r="D19" s="3">
        <v>150</v>
      </c>
      <c r="E19" s="3">
        <v>160.4</v>
      </c>
      <c r="F19" s="3">
        <v>3.2</v>
      </c>
      <c r="G19" s="3">
        <v>6.06</v>
      </c>
      <c r="H19" s="3">
        <v>23.29</v>
      </c>
      <c r="I19" s="3">
        <v>3.13</v>
      </c>
    </row>
    <row r="20" spans="1:9" ht="18.75">
      <c r="A20" s="3" t="s">
        <v>165</v>
      </c>
      <c r="B20" s="3" t="s">
        <v>294</v>
      </c>
      <c r="C20" s="31" t="s">
        <v>18</v>
      </c>
      <c r="D20" s="3">
        <v>180</v>
      </c>
      <c r="E20" s="3">
        <v>83</v>
      </c>
      <c r="F20" s="3">
        <v>0.3</v>
      </c>
      <c r="G20" s="3">
        <v>0</v>
      </c>
      <c r="H20" s="3">
        <v>20.399999999999999</v>
      </c>
      <c r="I20" s="3">
        <v>0.49</v>
      </c>
    </row>
    <row r="21" spans="1:9" ht="18.75">
      <c r="A21" s="3"/>
      <c r="B21" s="3" t="s">
        <v>40</v>
      </c>
      <c r="C21" s="31">
        <v>50</v>
      </c>
      <c r="D21" s="3">
        <v>50</v>
      </c>
      <c r="E21" s="3">
        <v>75</v>
      </c>
      <c r="F21" s="3">
        <v>5</v>
      </c>
      <c r="G21" s="3">
        <v>0.9</v>
      </c>
      <c r="H21" s="3">
        <v>29.6</v>
      </c>
      <c r="I21" s="3">
        <v>0</v>
      </c>
    </row>
    <row r="22" spans="1:9" ht="18.75">
      <c r="A22" s="3"/>
      <c r="B22" s="9" t="s">
        <v>108</v>
      </c>
      <c r="C22" s="39"/>
      <c r="D22" s="9">
        <f t="shared" ref="D22:I22" si="2">D16+D17+D18+D19+D20+D21</f>
        <v>700</v>
      </c>
      <c r="E22" s="9">
        <f t="shared" si="2"/>
        <v>598.75</v>
      </c>
      <c r="F22" s="9">
        <f t="shared" si="2"/>
        <v>21.66</v>
      </c>
      <c r="G22" s="9">
        <f t="shared" si="2"/>
        <v>22.299999999999997</v>
      </c>
      <c r="H22" s="9">
        <f t="shared" si="2"/>
        <v>96.169999999999987</v>
      </c>
      <c r="I22" s="9">
        <f t="shared" si="2"/>
        <v>13.97</v>
      </c>
    </row>
    <row r="23" spans="1:9" ht="18.75">
      <c r="A23" s="3"/>
      <c r="B23" s="4" t="s">
        <v>46</v>
      </c>
      <c r="C23" s="31"/>
      <c r="D23" s="3"/>
      <c r="E23" s="3"/>
      <c r="F23" s="3"/>
      <c r="G23" s="3"/>
      <c r="H23" s="3"/>
      <c r="I23" s="3"/>
    </row>
    <row r="24" spans="1:9" ht="18.75">
      <c r="A24" s="3" t="s">
        <v>168</v>
      </c>
      <c r="B24" s="3" t="s">
        <v>293</v>
      </c>
      <c r="C24" s="31" t="s">
        <v>80</v>
      </c>
      <c r="D24" s="3">
        <v>180</v>
      </c>
      <c r="E24" s="3">
        <v>386</v>
      </c>
      <c r="F24" s="3">
        <v>26.5</v>
      </c>
      <c r="G24" s="3">
        <v>8.8000000000000007</v>
      </c>
      <c r="H24" s="3">
        <v>46</v>
      </c>
      <c r="I24" s="3">
        <v>0.5</v>
      </c>
    </row>
    <row r="25" spans="1:9" ht="18.75">
      <c r="A25" s="3" t="s">
        <v>92</v>
      </c>
      <c r="B25" s="3" t="s">
        <v>24</v>
      </c>
      <c r="C25" s="28" t="s">
        <v>37</v>
      </c>
      <c r="D25" s="3">
        <v>150</v>
      </c>
      <c r="E25" s="3">
        <v>64</v>
      </c>
      <c r="F25" s="3">
        <v>0.8</v>
      </c>
      <c r="G25" s="3">
        <v>0</v>
      </c>
      <c r="H25" s="3">
        <v>15.15</v>
      </c>
      <c r="I25" s="3">
        <v>3</v>
      </c>
    </row>
    <row r="26" spans="1:9" ht="18.75">
      <c r="A26" s="3"/>
      <c r="B26" s="3" t="s">
        <v>55</v>
      </c>
      <c r="C26" s="31">
        <v>40</v>
      </c>
      <c r="D26" s="3">
        <v>40</v>
      </c>
      <c r="E26" s="3">
        <v>94.6</v>
      </c>
      <c r="F26" s="3">
        <v>3.2</v>
      </c>
      <c r="G26" s="3">
        <v>0.4</v>
      </c>
      <c r="H26" s="3">
        <v>9.32</v>
      </c>
      <c r="I26" s="3">
        <v>0</v>
      </c>
    </row>
    <row r="27" spans="1:9" ht="18.75">
      <c r="A27" s="3"/>
      <c r="B27" s="9" t="s">
        <v>108</v>
      </c>
      <c r="C27" s="40"/>
      <c r="D27" s="9">
        <f t="shared" ref="D27:I27" si="3">D24+D25+D26</f>
        <v>370</v>
      </c>
      <c r="E27" s="9">
        <f t="shared" si="3"/>
        <v>544.6</v>
      </c>
      <c r="F27" s="9">
        <f t="shared" si="3"/>
        <v>30.5</v>
      </c>
      <c r="G27" s="9">
        <f t="shared" si="3"/>
        <v>9.2000000000000011</v>
      </c>
      <c r="H27" s="9">
        <f t="shared" si="3"/>
        <v>70.47</v>
      </c>
      <c r="I27" s="9">
        <f t="shared" si="3"/>
        <v>3.5</v>
      </c>
    </row>
    <row r="28" spans="1:9" ht="18.75">
      <c r="A28" s="3"/>
      <c r="B28" s="4" t="s">
        <v>41</v>
      </c>
      <c r="C28" s="31"/>
      <c r="D28" s="3"/>
      <c r="E28" s="3"/>
      <c r="F28" s="3"/>
      <c r="G28" s="3"/>
      <c r="H28" s="3"/>
      <c r="I28" s="3"/>
    </row>
    <row r="29" spans="1:9" ht="18.75">
      <c r="A29" s="3" t="s">
        <v>77</v>
      </c>
      <c r="B29" s="3" t="s">
        <v>78</v>
      </c>
      <c r="C29" s="31" t="s">
        <v>18</v>
      </c>
      <c r="D29" s="3">
        <v>180</v>
      </c>
      <c r="E29" s="3">
        <v>78</v>
      </c>
      <c r="F29" s="3">
        <v>2.4</v>
      </c>
      <c r="G29" s="3">
        <v>2</v>
      </c>
      <c r="H29" s="3">
        <v>11.9</v>
      </c>
      <c r="I29" s="3">
        <v>0.4</v>
      </c>
    </row>
    <row r="30" spans="1:9" ht="18.75">
      <c r="A30" s="3"/>
      <c r="B30" s="3" t="s">
        <v>167</v>
      </c>
      <c r="C30" s="31">
        <v>45</v>
      </c>
      <c r="D30" s="3">
        <v>45</v>
      </c>
      <c r="E30" s="3">
        <v>170</v>
      </c>
      <c r="F30" s="3">
        <v>8</v>
      </c>
      <c r="G30" s="3">
        <v>0.5</v>
      </c>
      <c r="H30" s="3">
        <v>35</v>
      </c>
      <c r="I30" s="3">
        <v>0</v>
      </c>
    </row>
    <row r="31" spans="1:9" ht="18.75">
      <c r="A31" s="3"/>
      <c r="B31" s="9" t="s">
        <v>108</v>
      </c>
      <c r="C31" s="39"/>
      <c r="D31" s="9">
        <f>D29+D30</f>
        <v>225</v>
      </c>
      <c r="E31" s="9">
        <f>E30</f>
        <v>170</v>
      </c>
      <c r="F31" s="9">
        <f>F29+F30</f>
        <v>10.4</v>
      </c>
      <c r="G31" s="9">
        <f>G29+G30</f>
        <v>2.5</v>
      </c>
      <c r="H31" s="9">
        <f>H29+H30</f>
        <v>46.9</v>
      </c>
      <c r="I31" s="9">
        <f>I29+I30</f>
        <v>0.4</v>
      </c>
    </row>
    <row r="32" spans="1:9" ht="18.75">
      <c r="A32" s="3"/>
      <c r="B32" s="7" t="s">
        <v>169</v>
      </c>
      <c r="C32" s="7"/>
      <c r="D32" s="7">
        <f>D10+D14+D22+D27+D31</f>
        <v>1905</v>
      </c>
      <c r="E32" s="7">
        <f>E10+E14+E22+E27+E31</f>
        <v>1869.15</v>
      </c>
      <c r="F32" s="7">
        <f>F10+F14+F23+F22+F27+F31</f>
        <v>78.100000000000009</v>
      </c>
      <c r="G32" s="7">
        <f>G10+G14+G22+G27+G31</f>
        <v>55.71</v>
      </c>
      <c r="H32" s="7">
        <f>H10+H14+H22+H27+H31</f>
        <v>277.40999999999997</v>
      </c>
      <c r="I32" s="7">
        <f>I10+I14+I22+I27+I31</f>
        <v>22.869999999999997</v>
      </c>
    </row>
  </sheetData>
  <pageMargins left="0.7" right="0.7" top="0.75" bottom="0.75" header="0.3" footer="0.3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5"/>
  <sheetViews>
    <sheetView workbookViewId="0">
      <selection activeCell="B16" sqref="B16"/>
    </sheetView>
  </sheetViews>
  <sheetFormatPr defaultRowHeight="15"/>
  <cols>
    <col min="1" max="1" width="69" customWidth="1"/>
    <col min="2" max="2" width="82.42578125" customWidth="1"/>
    <col min="3" max="3" width="15.85546875" customWidth="1"/>
    <col min="4" max="4" width="23.42578125" customWidth="1"/>
  </cols>
  <sheetData>
    <row r="1" spans="1:9" ht="15.75" thickBot="1">
      <c r="A1" s="70" t="s">
        <v>279</v>
      </c>
    </row>
    <row r="2" spans="1:9">
      <c r="A2" t="s">
        <v>170</v>
      </c>
    </row>
    <row r="3" spans="1:9">
      <c r="A3" t="s">
        <v>190</v>
      </c>
    </row>
    <row r="4" spans="1:9" ht="18.75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/>
      <c r="H4" s="14"/>
      <c r="I4" s="14"/>
    </row>
    <row r="5" spans="1:9" ht="18.75">
      <c r="A5" s="14"/>
      <c r="B5" s="14"/>
      <c r="C5" s="51"/>
      <c r="D5" s="14"/>
      <c r="E5" s="14"/>
      <c r="F5" s="14" t="s">
        <v>8</v>
      </c>
      <c r="G5" s="14" t="s">
        <v>9</v>
      </c>
      <c r="H5" s="14" t="s">
        <v>10</v>
      </c>
      <c r="I5" s="14" t="s">
        <v>11</v>
      </c>
    </row>
    <row r="6" spans="1:9" ht="18.75">
      <c r="A6" s="14"/>
      <c r="B6" s="16" t="s">
        <v>12</v>
      </c>
      <c r="C6" s="51"/>
      <c r="D6" s="14"/>
      <c r="E6" s="14"/>
      <c r="F6" s="14"/>
      <c r="G6" s="14"/>
      <c r="H6" s="14"/>
      <c r="I6" s="14"/>
    </row>
    <row r="7" spans="1:9" ht="18.75">
      <c r="A7" s="15" t="s">
        <v>229</v>
      </c>
      <c r="B7" s="15" t="s">
        <v>230</v>
      </c>
      <c r="C7" s="21" t="s">
        <v>18</v>
      </c>
      <c r="D7" s="15">
        <v>180</v>
      </c>
      <c r="E7" s="15">
        <v>200.4</v>
      </c>
      <c r="F7" s="15">
        <v>5.6</v>
      </c>
      <c r="G7" s="15">
        <v>7</v>
      </c>
      <c r="H7" s="15">
        <v>28</v>
      </c>
      <c r="I7" s="15">
        <v>10.3</v>
      </c>
    </row>
    <row r="8" spans="1:9" ht="18.75">
      <c r="A8" s="15" t="s">
        <v>229</v>
      </c>
      <c r="B8" s="15" t="s">
        <v>66</v>
      </c>
      <c r="C8" s="21" t="s">
        <v>18</v>
      </c>
      <c r="D8" s="15">
        <v>180</v>
      </c>
      <c r="E8" s="15">
        <v>138.5</v>
      </c>
      <c r="F8" s="15">
        <v>3.3</v>
      </c>
      <c r="G8" s="15">
        <v>3.5</v>
      </c>
      <c r="H8" s="15">
        <v>23.35</v>
      </c>
      <c r="I8" s="15">
        <v>0.28000000000000003</v>
      </c>
    </row>
    <row r="9" spans="1:9" ht="18.75">
      <c r="A9" s="15" t="s">
        <v>174</v>
      </c>
      <c r="B9" s="15" t="s">
        <v>20</v>
      </c>
      <c r="C9" s="21" t="s">
        <v>21</v>
      </c>
      <c r="D9" s="15">
        <v>40</v>
      </c>
      <c r="E9" s="15">
        <v>128.30000000000001</v>
      </c>
      <c r="F9" s="15">
        <v>2.8</v>
      </c>
      <c r="G9" s="15">
        <v>1.1200000000000001</v>
      </c>
      <c r="H9" s="15">
        <v>32.5</v>
      </c>
      <c r="I9" s="15">
        <v>0.95</v>
      </c>
    </row>
    <row r="10" spans="1:9" ht="18.75">
      <c r="A10" s="15"/>
      <c r="B10" s="17" t="s">
        <v>108</v>
      </c>
      <c r="C10" s="52"/>
      <c r="D10" s="17">
        <f t="shared" ref="D10:I10" si="0">D7+D8+D9</f>
        <v>400</v>
      </c>
      <c r="E10" s="17">
        <f t="shared" si="0"/>
        <v>467.2</v>
      </c>
      <c r="F10" s="17">
        <f t="shared" si="0"/>
        <v>11.7</v>
      </c>
      <c r="G10" s="17">
        <f t="shared" si="0"/>
        <v>11.620000000000001</v>
      </c>
      <c r="H10" s="17">
        <f>H7+H8+H9</f>
        <v>83.85</v>
      </c>
      <c r="I10" s="17">
        <f t="shared" si="0"/>
        <v>11.53</v>
      </c>
    </row>
    <row r="11" spans="1:9" ht="18.75">
      <c r="A11" s="15"/>
      <c r="B11" s="15"/>
      <c r="C11" s="21"/>
      <c r="D11" s="15"/>
      <c r="E11" s="15"/>
      <c r="F11" s="15"/>
      <c r="G11" s="15"/>
      <c r="H11" s="15"/>
      <c r="I11" s="15"/>
    </row>
    <row r="12" spans="1:9" ht="18.75">
      <c r="A12" s="15"/>
      <c r="B12" s="16" t="s">
        <v>22</v>
      </c>
      <c r="C12" s="21"/>
      <c r="D12" s="15"/>
      <c r="E12" s="15"/>
      <c r="F12" s="15"/>
      <c r="G12" s="15"/>
      <c r="H12" s="15"/>
      <c r="I12" s="15"/>
    </row>
    <row r="13" spans="1:9" ht="18.75">
      <c r="A13" s="15" t="s">
        <v>239</v>
      </c>
      <c r="B13" s="15" t="s">
        <v>221</v>
      </c>
      <c r="C13" s="23" t="s">
        <v>44</v>
      </c>
      <c r="D13" s="15">
        <v>200</v>
      </c>
      <c r="E13" s="15">
        <v>117.2</v>
      </c>
      <c r="F13" s="15">
        <v>5.6</v>
      </c>
      <c r="G13" s="15">
        <v>5.5</v>
      </c>
      <c r="H13" s="15">
        <v>9.4</v>
      </c>
      <c r="I13" s="15">
        <v>2.5</v>
      </c>
    </row>
    <row r="14" spans="1:9" ht="18.75">
      <c r="A14" s="15"/>
      <c r="B14" s="17" t="s">
        <v>108</v>
      </c>
      <c r="C14" s="22"/>
      <c r="D14" s="17">
        <f t="shared" ref="D14:I14" si="1">D13</f>
        <v>200</v>
      </c>
      <c r="E14" s="17">
        <f t="shared" si="1"/>
        <v>117.2</v>
      </c>
      <c r="F14" s="17">
        <f t="shared" si="1"/>
        <v>5.6</v>
      </c>
      <c r="G14" s="17">
        <f t="shared" si="1"/>
        <v>5.5</v>
      </c>
      <c r="H14" s="17">
        <f t="shared" si="1"/>
        <v>9.4</v>
      </c>
      <c r="I14" s="17">
        <f t="shared" si="1"/>
        <v>2.5</v>
      </c>
    </row>
    <row r="15" spans="1:9" ht="18.75">
      <c r="A15" s="15"/>
      <c r="B15" s="16" t="s">
        <v>26</v>
      </c>
      <c r="C15" s="21"/>
      <c r="D15" s="15"/>
      <c r="E15" s="15"/>
      <c r="F15" s="15"/>
      <c r="G15" s="15"/>
      <c r="H15" s="15"/>
      <c r="I15" s="15"/>
    </row>
    <row r="16" spans="1:9" ht="18.75">
      <c r="A16" s="15" t="s">
        <v>176</v>
      </c>
      <c r="B16" s="15" t="s">
        <v>303</v>
      </c>
      <c r="C16" s="23">
        <v>40</v>
      </c>
      <c r="D16" s="15">
        <v>40</v>
      </c>
      <c r="E16" s="15">
        <v>56.6</v>
      </c>
      <c r="F16" s="15">
        <v>0.72</v>
      </c>
      <c r="G16" s="15">
        <v>4.08</v>
      </c>
      <c r="H16" s="15">
        <v>4</v>
      </c>
      <c r="I16" s="15">
        <v>0.3</v>
      </c>
    </row>
    <row r="17" spans="1:9" ht="18.75">
      <c r="A17" s="15" t="s">
        <v>231</v>
      </c>
      <c r="B17" s="15" t="s">
        <v>233</v>
      </c>
      <c r="C17" s="23">
        <v>40</v>
      </c>
      <c r="D17" s="15">
        <v>40</v>
      </c>
      <c r="E17" s="15">
        <v>51.7</v>
      </c>
      <c r="F17" s="15">
        <v>0.5</v>
      </c>
      <c r="G17" s="15">
        <v>4.05</v>
      </c>
      <c r="H17" s="15">
        <v>3.3</v>
      </c>
      <c r="I17" s="15">
        <v>3.6</v>
      </c>
    </row>
    <row r="18" spans="1:9" ht="18.75">
      <c r="A18" s="15" t="s">
        <v>232</v>
      </c>
      <c r="B18" s="15" t="s">
        <v>235</v>
      </c>
      <c r="C18" s="23">
        <v>200</v>
      </c>
      <c r="D18" s="15">
        <v>200</v>
      </c>
      <c r="E18" s="15">
        <v>166.7</v>
      </c>
      <c r="F18" s="15">
        <v>4.9000000000000004</v>
      </c>
      <c r="G18" s="15">
        <v>4</v>
      </c>
      <c r="H18" s="15">
        <v>14.3</v>
      </c>
      <c r="I18" s="15">
        <v>0.14000000000000001</v>
      </c>
    </row>
    <row r="19" spans="1:9" ht="18.75">
      <c r="A19" s="15" t="s">
        <v>234</v>
      </c>
      <c r="B19" s="15" t="s">
        <v>237</v>
      </c>
      <c r="C19" s="23">
        <v>70</v>
      </c>
      <c r="D19" s="15">
        <v>70</v>
      </c>
      <c r="E19" s="15">
        <v>172.6</v>
      </c>
      <c r="F19" s="15">
        <v>12</v>
      </c>
      <c r="G19" s="15">
        <v>11.72</v>
      </c>
      <c r="H19" s="15">
        <v>5.0999999999999996</v>
      </c>
      <c r="I19" s="15">
        <v>1.5</v>
      </c>
    </row>
    <row r="20" spans="1:9" ht="18.75">
      <c r="A20" s="15" t="s">
        <v>236</v>
      </c>
      <c r="B20" s="15" t="s">
        <v>220</v>
      </c>
      <c r="C20" s="23" t="s">
        <v>37</v>
      </c>
      <c r="D20" s="15">
        <v>150</v>
      </c>
      <c r="E20" s="15">
        <v>130.74</v>
      </c>
      <c r="F20" s="15">
        <v>3.9</v>
      </c>
      <c r="G20" s="15">
        <v>4.8</v>
      </c>
      <c r="H20" s="15">
        <v>20.100000000000001</v>
      </c>
      <c r="I20" s="15">
        <v>24.7</v>
      </c>
    </row>
    <row r="21" spans="1:9" ht="18.75">
      <c r="A21" s="15" t="s">
        <v>238</v>
      </c>
      <c r="B21" s="15" t="s">
        <v>40</v>
      </c>
      <c r="C21" s="23" t="s">
        <v>18</v>
      </c>
      <c r="D21" s="15">
        <v>180</v>
      </c>
      <c r="E21" s="15">
        <v>102.34</v>
      </c>
      <c r="F21" s="15">
        <v>0.5</v>
      </c>
      <c r="G21" s="15">
        <v>0</v>
      </c>
      <c r="H21" s="15">
        <v>25.1</v>
      </c>
      <c r="I21" s="15">
        <v>0</v>
      </c>
    </row>
    <row r="22" spans="1:9" ht="18.75">
      <c r="A22" s="15"/>
      <c r="B22" s="17" t="s">
        <v>108</v>
      </c>
      <c r="C22" s="23">
        <v>50</v>
      </c>
      <c r="D22" s="15">
        <v>50</v>
      </c>
      <c r="E22" s="15">
        <v>75</v>
      </c>
      <c r="F22" s="15">
        <v>5</v>
      </c>
      <c r="G22" s="15">
        <v>0.9</v>
      </c>
      <c r="H22" s="15">
        <v>29.6</v>
      </c>
      <c r="I22" s="15">
        <v>0</v>
      </c>
    </row>
    <row r="23" spans="1:9" ht="18.75">
      <c r="A23" s="15"/>
      <c r="B23" s="16" t="s">
        <v>41</v>
      </c>
      <c r="C23" s="24"/>
      <c r="D23" s="17">
        <f>D17+D18+D19+D20+D21+D22</f>
        <v>690</v>
      </c>
      <c r="E23" s="17">
        <f>E17+E18+E19+E20+E21+E22</f>
        <v>699.08</v>
      </c>
      <c r="F23" s="17">
        <f>F17+F18+F19+F20+F21+F22</f>
        <v>26.799999999999997</v>
      </c>
      <c r="G23" s="17">
        <f>G17+G18+G19+G20+G21+G22</f>
        <v>25.470000000000002</v>
      </c>
      <c r="H23" s="17">
        <f>H17+H18+H19+H20+H21+H22</f>
        <v>97.5</v>
      </c>
      <c r="I23" s="17">
        <f>I17+I18+I21+I22</f>
        <v>3.74</v>
      </c>
    </row>
    <row r="24" spans="1:9" ht="18.75">
      <c r="A24" s="15"/>
      <c r="B24" s="15" t="s">
        <v>240</v>
      </c>
      <c r="C24" s="23"/>
      <c r="D24" s="15"/>
      <c r="E24" s="15"/>
      <c r="F24" s="15"/>
      <c r="G24" s="15"/>
      <c r="H24" s="15"/>
      <c r="I24" s="15"/>
    </row>
    <row r="25" spans="1:9" ht="18.75">
      <c r="A25" s="15"/>
      <c r="B25" s="15" t="s">
        <v>187</v>
      </c>
      <c r="C25" s="23">
        <v>30</v>
      </c>
      <c r="D25" s="15">
        <v>30</v>
      </c>
      <c r="E25" s="15">
        <v>4.5</v>
      </c>
      <c r="F25" s="15">
        <v>0.24</v>
      </c>
      <c r="G25" s="15">
        <v>0.23</v>
      </c>
      <c r="H25" s="15">
        <v>0.84</v>
      </c>
      <c r="I25" s="15">
        <v>3.7</v>
      </c>
    </row>
    <row r="26" spans="1:9" ht="18.75">
      <c r="A26" s="15"/>
      <c r="B26" s="15" t="s">
        <v>241</v>
      </c>
      <c r="C26" s="23" t="s">
        <v>37</v>
      </c>
      <c r="D26" s="15">
        <v>150</v>
      </c>
      <c r="E26" s="15">
        <v>215</v>
      </c>
      <c r="F26" s="15">
        <v>3.6</v>
      </c>
      <c r="G26" s="15">
        <v>5.5</v>
      </c>
      <c r="H26" s="15">
        <v>37.5</v>
      </c>
      <c r="I26" s="15">
        <v>1.5</v>
      </c>
    </row>
    <row r="27" spans="1:9" ht="18.75">
      <c r="A27" s="15"/>
      <c r="B27" s="15" t="s">
        <v>296</v>
      </c>
      <c r="C27" s="23" t="s">
        <v>51</v>
      </c>
      <c r="D27" s="15">
        <v>160</v>
      </c>
      <c r="E27" s="15">
        <v>288</v>
      </c>
      <c r="F27" s="15">
        <v>16.8</v>
      </c>
      <c r="G27" s="15">
        <v>26.05</v>
      </c>
      <c r="H27" s="15">
        <v>4.4000000000000004</v>
      </c>
      <c r="I27" s="15">
        <v>0.23</v>
      </c>
    </row>
    <row r="28" spans="1:9" ht="18.75">
      <c r="A28" s="15"/>
      <c r="B28" s="15" t="s">
        <v>55</v>
      </c>
      <c r="C28" s="23" t="s">
        <v>44</v>
      </c>
      <c r="D28" s="15">
        <v>200</v>
      </c>
      <c r="E28" s="15">
        <v>88.5</v>
      </c>
      <c r="F28" s="15">
        <v>0.1</v>
      </c>
      <c r="G28" s="15">
        <v>0</v>
      </c>
      <c r="H28" s="15">
        <v>23.3</v>
      </c>
      <c r="I28" s="15">
        <v>2.0099999999999998</v>
      </c>
    </row>
    <row r="29" spans="1:9" ht="18.75">
      <c r="A29" s="15"/>
      <c r="B29" s="18" t="s">
        <v>108</v>
      </c>
      <c r="C29" s="23">
        <v>40</v>
      </c>
      <c r="D29" s="15">
        <v>40</v>
      </c>
      <c r="E29" s="15">
        <v>94.6</v>
      </c>
      <c r="F29" s="15">
        <v>3.2</v>
      </c>
      <c r="G29" s="15">
        <v>0.4</v>
      </c>
      <c r="H29" s="15">
        <v>19.32</v>
      </c>
      <c r="I29" s="15">
        <v>0</v>
      </c>
    </row>
    <row r="30" spans="1:9" ht="18.75">
      <c r="A30" s="15"/>
      <c r="B30" s="16" t="s">
        <v>46</v>
      </c>
      <c r="C30" s="18"/>
      <c r="D30" s="17">
        <f t="shared" ref="D30:I30" si="2">D25+D27+D28+D29</f>
        <v>430</v>
      </c>
      <c r="E30" s="17">
        <f t="shared" si="2"/>
        <v>475.6</v>
      </c>
      <c r="F30" s="17">
        <f t="shared" si="2"/>
        <v>20.34</v>
      </c>
      <c r="G30" s="17">
        <f t="shared" si="2"/>
        <v>26.68</v>
      </c>
      <c r="H30" s="17">
        <f t="shared" si="2"/>
        <v>47.86</v>
      </c>
      <c r="I30" s="17">
        <f t="shared" si="2"/>
        <v>5.9399999999999995</v>
      </c>
    </row>
    <row r="31" spans="1:9" ht="18.75">
      <c r="A31" s="15"/>
      <c r="B31" s="3" t="s">
        <v>24</v>
      </c>
      <c r="C31" s="23"/>
      <c r="D31" s="15"/>
      <c r="E31" s="15"/>
      <c r="F31" s="15"/>
      <c r="G31" s="15"/>
      <c r="H31" s="15"/>
      <c r="I31" s="15"/>
    </row>
    <row r="32" spans="1:9" ht="18.75">
      <c r="A32" s="3" t="s">
        <v>92</v>
      </c>
      <c r="B32" s="15" t="s">
        <v>295</v>
      </c>
      <c r="C32" s="28" t="s">
        <v>37</v>
      </c>
      <c r="D32" s="3">
        <v>150</v>
      </c>
      <c r="E32" s="3">
        <v>64</v>
      </c>
      <c r="F32" s="3">
        <v>0.8</v>
      </c>
      <c r="G32" s="3">
        <v>0</v>
      </c>
      <c r="H32" s="3">
        <v>15.15</v>
      </c>
      <c r="I32" s="3">
        <v>3</v>
      </c>
    </row>
    <row r="33" spans="1:9" ht="18.75">
      <c r="A33" s="15" t="s">
        <v>186</v>
      </c>
      <c r="B33" s="17" t="s">
        <v>108</v>
      </c>
      <c r="C33" s="23">
        <v>50</v>
      </c>
      <c r="D33" s="15">
        <v>50</v>
      </c>
      <c r="E33" s="15">
        <v>218.5</v>
      </c>
      <c r="F33" s="15">
        <v>3.3</v>
      </c>
      <c r="G33" s="15">
        <v>7.2</v>
      </c>
      <c r="H33" s="15">
        <v>35.9</v>
      </c>
      <c r="I33" s="15">
        <v>0</v>
      </c>
    </row>
    <row r="34" spans="1:9" ht="18.75">
      <c r="A34" s="15"/>
      <c r="B34" s="53" t="s">
        <v>83</v>
      </c>
      <c r="C34" s="24"/>
      <c r="D34" s="17">
        <v>200</v>
      </c>
      <c r="E34" s="17">
        <f>E32+E33</f>
        <v>282.5</v>
      </c>
      <c r="F34" s="17">
        <f>F32+F33</f>
        <v>4.0999999999999996</v>
      </c>
      <c r="G34" s="17">
        <f>G32+G33</f>
        <v>7.2</v>
      </c>
      <c r="H34" s="17">
        <f>H32+H33</f>
        <v>51.05</v>
      </c>
      <c r="I34" s="17">
        <f>I32</f>
        <v>3</v>
      </c>
    </row>
    <row r="35" spans="1:9" ht="18.75">
      <c r="A35" s="15"/>
      <c r="C35" s="53"/>
      <c r="D35" s="53">
        <f>D34+D30+D23+D14+D10</f>
        <v>1920</v>
      </c>
      <c r="E35" s="53">
        <f>E10+E14+E23+E30+E34</f>
        <v>2041.58</v>
      </c>
      <c r="F35" s="53">
        <f>F10+F14+F23+F30+F34</f>
        <v>68.539999999999992</v>
      </c>
      <c r="G35" s="53">
        <f>G10+G14+G23+G30+G34</f>
        <v>76.470000000000013</v>
      </c>
      <c r="H35" s="53">
        <f>H10+H14+H23+H30+H34</f>
        <v>289.66000000000003</v>
      </c>
      <c r="I35" s="53">
        <f>I10+I14+I30+I34</f>
        <v>22.97</v>
      </c>
    </row>
  </sheetData>
  <pageMargins left="0.7" right="0.7" top="0.75" bottom="0.75" header="0.3" footer="0.3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2"/>
  <sheetViews>
    <sheetView workbookViewId="0">
      <selection activeCell="I36" sqref="I36"/>
    </sheetView>
  </sheetViews>
  <sheetFormatPr defaultRowHeight="15"/>
  <cols>
    <col min="1" max="1" width="49.5703125" customWidth="1"/>
    <col min="2" max="2" width="50.42578125" customWidth="1"/>
    <col min="3" max="3" width="19.5703125" customWidth="1"/>
    <col min="4" max="4" width="27" customWidth="1"/>
    <col min="8" max="8" width="9.7109375" bestFit="1" customWidth="1"/>
  </cols>
  <sheetData>
    <row r="1" spans="1:9" ht="15.75" thickBot="1">
      <c r="A1" s="70" t="s">
        <v>280</v>
      </c>
    </row>
    <row r="2" spans="1:9">
      <c r="A2" t="s">
        <v>170</v>
      </c>
    </row>
    <row r="3" spans="1:9">
      <c r="A3" t="s">
        <v>155</v>
      </c>
    </row>
    <row r="4" spans="1:9" ht="18.75">
      <c r="A4" s="3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/>
      <c r="H4" s="2"/>
      <c r="I4" s="2"/>
    </row>
    <row r="5" spans="1:9" ht="18.75">
      <c r="A5" s="3"/>
      <c r="B5" s="2"/>
      <c r="C5" s="41"/>
      <c r="D5" s="2"/>
      <c r="E5" s="2"/>
      <c r="F5" s="2" t="s">
        <v>8</v>
      </c>
      <c r="G5" s="2" t="s">
        <v>9</v>
      </c>
      <c r="H5" s="2" t="s">
        <v>10</v>
      </c>
      <c r="I5" s="2" t="s">
        <v>11</v>
      </c>
    </row>
    <row r="6" spans="1:9" ht="18.75">
      <c r="A6" s="3"/>
      <c r="B6" s="4" t="s">
        <v>12</v>
      </c>
      <c r="C6" s="28"/>
      <c r="D6" s="3"/>
      <c r="E6" s="3"/>
      <c r="F6" s="3"/>
      <c r="G6" s="3"/>
      <c r="H6" s="3"/>
      <c r="I6" s="3"/>
    </row>
    <row r="7" spans="1:9" ht="18.75">
      <c r="A7" s="3" t="s">
        <v>171</v>
      </c>
      <c r="B7" s="3" t="s">
        <v>172</v>
      </c>
      <c r="C7" s="28" t="s">
        <v>15</v>
      </c>
      <c r="D7" s="3">
        <v>180</v>
      </c>
      <c r="E7" s="3">
        <v>199.4</v>
      </c>
      <c r="F7" s="3">
        <v>5.3</v>
      </c>
      <c r="G7" s="3">
        <v>6.3</v>
      </c>
      <c r="H7" s="3">
        <v>30</v>
      </c>
      <c r="I7" s="3">
        <v>0.54</v>
      </c>
    </row>
    <row r="8" spans="1:9" ht="18.75">
      <c r="A8" s="3" t="s">
        <v>173</v>
      </c>
      <c r="B8" s="3" t="s">
        <v>107</v>
      </c>
      <c r="C8" s="28" t="s">
        <v>18</v>
      </c>
      <c r="D8" s="3">
        <v>180</v>
      </c>
      <c r="E8" s="3">
        <v>78.52</v>
      </c>
      <c r="F8" s="3">
        <v>1.26</v>
      </c>
      <c r="G8" s="3">
        <v>1.44</v>
      </c>
      <c r="H8" s="3">
        <v>16.5</v>
      </c>
      <c r="I8" s="3">
        <v>0.47</v>
      </c>
    </row>
    <row r="9" spans="1:9" ht="18.75">
      <c r="A9" s="3" t="s">
        <v>174</v>
      </c>
      <c r="B9" s="3" t="s">
        <v>175</v>
      </c>
      <c r="C9" s="28" t="s">
        <v>21</v>
      </c>
      <c r="D9" s="3">
        <v>40</v>
      </c>
      <c r="E9" s="3">
        <v>123.5</v>
      </c>
      <c r="F9" s="3">
        <v>4.2</v>
      </c>
      <c r="G9" s="3">
        <v>3.5</v>
      </c>
      <c r="H9" s="3">
        <v>24.5</v>
      </c>
      <c r="I9" s="3">
        <v>0.7</v>
      </c>
    </row>
    <row r="10" spans="1:9" ht="18.75">
      <c r="A10" s="3"/>
      <c r="B10" s="5" t="s">
        <v>108</v>
      </c>
      <c r="C10" s="29"/>
      <c r="D10" s="5">
        <f t="shared" ref="D10:I10" si="0">D7+D8+D9</f>
        <v>400</v>
      </c>
      <c r="E10" s="5">
        <f t="shared" si="0"/>
        <v>401.42</v>
      </c>
      <c r="F10" s="5">
        <f t="shared" si="0"/>
        <v>10.76</v>
      </c>
      <c r="G10" s="5">
        <f t="shared" si="0"/>
        <v>11.24</v>
      </c>
      <c r="H10" s="5">
        <f t="shared" si="0"/>
        <v>71</v>
      </c>
      <c r="I10" s="5">
        <f t="shared" si="0"/>
        <v>1.71</v>
      </c>
    </row>
    <row r="11" spans="1:9" ht="18.75">
      <c r="A11" s="3"/>
      <c r="B11" s="3"/>
      <c r="C11" s="28"/>
      <c r="D11" s="3"/>
      <c r="E11" s="3"/>
      <c r="F11" s="3"/>
      <c r="G11" s="3"/>
      <c r="H11" s="3"/>
      <c r="I11" s="3"/>
    </row>
    <row r="12" spans="1:9" ht="18.75">
      <c r="A12" s="3"/>
      <c r="B12" s="4" t="s">
        <v>22</v>
      </c>
      <c r="C12" s="28"/>
      <c r="D12" s="3"/>
      <c r="E12" s="3"/>
      <c r="F12" s="3"/>
      <c r="G12" s="3"/>
      <c r="H12" s="3"/>
      <c r="I12" s="3"/>
    </row>
    <row r="13" spans="1:9" ht="18.75">
      <c r="A13" s="3"/>
      <c r="B13" s="3" t="s">
        <v>53</v>
      </c>
      <c r="C13" s="28" t="s">
        <v>54</v>
      </c>
      <c r="D13" s="3">
        <v>100</v>
      </c>
      <c r="E13" s="3">
        <v>44.2</v>
      </c>
      <c r="F13" s="3">
        <v>0.4</v>
      </c>
      <c r="G13" s="3">
        <v>0.4</v>
      </c>
      <c r="H13" s="3">
        <v>9.8000000000000007</v>
      </c>
      <c r="I13" s="3">
        <v>1</v>
      </c>
    </row>
    <row r="14" spans="1:9" ht="18.75">
      <c r="A14" s="3"/>
      <c r="B14" s="5" t="s">
        <v>108</v>
      </c>
      <c r="C14" s="29"/>
      <c r="D14" s="5">
        <f t="shared" ref="D14:I14" si="1">D13</f>
        <v>100</v>
      </c>
      <c r="E14" s="5">
        <f t="shared" si="1"/>
        <v>44.2</v>
      </c>
      <c r="F14" s="5">
        <f t="shared" si="1"/>
        <v>0.4</v>
      </c>
      <c r="G14" s="5">
        <f t="shared" si="1"/>
        <v>0.4</v>
      </c>
      <c r="H14" s="5">
        <f t="shared" si="1"/>
        <v>9.8000000000000007</v>
      </c>
      <c r="I14" s="5">
        <f t="shared" si="1"/>
        <v>1</v>
      </c>
    </row>
    <row r="15" spans="1:9" ht="18.75">
      <c r="A15" s="3"/>
      <c r="B15" s="4" t="s">
        <v>26</v>
      </c>
      <c r="C15" s="28"/>
      <c r="D15" s="3"/>
      <c r="E15" s="3"/>
      <c r="F15" s="3"/>
      <c r="G15" s="3"/>
      <c r="H15" s="3"/>
      <c r="I15" s="3"/>
    </row>
    <row r="16" spans="1:9" ht="18.75">
      <c r="A16" s="3" t="s">
        <v>176</v>
      </c>
      <c r="B16" s="3" t="s">
        <v>177</v>
      </c>
      <c r="C16" s="31">
        <v>40</v>
      </c>
      <c r="D16" s="3">
        <v>40</v>
      </c>
      <c r="E16" s="3">
        <v>56.6</v>
      </c>
      <c r="F16" s="3">
        <v>0.72</v>
      </c>
      <c r="G16" s="3">
        <v>4.08</v>
      </c>
      <c r="H16" s="3">
        <v>4</v>
      </c>
      <c r="I16" s="3">
        <v>0.3</v>
      </c>
    </row>
    <row r="17" spans="1:9" ht="18.75">
      <c r="A17" s="3" t="s">
        <v>178</v>
      </c>
      <c r="B17" s="3" t="s">
        <v>179</v>
      </c>
      <c r="C17" s="31">
        <v>200</v>
      </c>
      <c r="D17" s="3">
        <v>200</v>
      </c>
      <c r="E17" s="3">
        <v>114.14</v>
      </c>
      <c r="F17" s="3">
        <v>2.1</v>
      </c>
      <c r="G17" s="3">
        <v>5.2</v>
      </c>
      <c r="H17" s="3">
        <v>14.6</v>
      </c>
      <c r="I17" s="3">
        <v>9.1</v>
      </c>
    </row>
    <row r="18" spans="1:9" ht="18.75">
      <c r="A18" s="3" t="s">
        <v>180</v>
      </c>
      <c r="B18" s="3" t="s">
        <v>181</v>
      </c>
      <c r="C18" s="31" t="s">
        <v>18</v>
      </c>
      <c r="D18" s="3">
        <v>180</v>
      </c>
      <c r="E18" s="3">
        <v>320.7</v>
      </c>
      <c r="F18" s="3">
        <v>20.3</v>
      </c>
      <c r="G18" s="3">
        <v>20.97</v>
      </c>
      <c r="H18" s="3">
        <v>23.1</v>
      </c>
      <c r="I18" s="3">
        <v>10.8</v>
      </c>
    </row>
    <row r="19" spans="1:9" ht="18.75">
      <c r="A19" s="3" t="s">
        <v>182</v>
      </c>
      <c r="B19" s="3" t="s">
        <v>183</v>
      </c>
      <c r="C19" s="31" t="s">
        <v>18</v>
      </c>
      <c r="D19" s="3">
        <v>180</v>
      </c>
      <c r="E19" s="3">
        <v>104.5</v>
      </c>
      <c r="F19" s="3">
        <v>1.32</v>
      </c>
      <c r="G19" s="3">
        <v>0</v>
      </c>
      <c r="H19" s="3">
        <v>26</v>
      </c>
      <c r="I19" s="3">
        <v>3.8</v>
      </c>
    </row>
    <row r="20" spans="1:9" ht="18.75">
      <c r="A20" s="3"/>
      <c r="B20" s="3" t="s">
        <v>40</v>
      </c>
      <c r="C20" s="31">
        <v>50</v>
      </c>
      <c r="D20" s="3">
        <v>50</v>
      </c>
      <c r="E20" s="3">
        <v>75</v>
      </c>
      <c r="F20" s="3">
        <v>5</v>
      </c>
      <c r="G20" s="3">
        <v>0.9</v>
      </c>
      <c r="H20" s="3">
        <v>29.6</v>
      </c>
      <c r="I20" s="3">
        <v>0</v>
      </c>
    </row>
    <row r="21" spans="1:9" ht="18.75">
      <c r="A21" s="3"/>
      <c r="B21" s="5" t="s">
        <v>108</v>
      </c>
      <c r="C21" s="30"/>
      <c r="D21" s="5">
        <f t="shared" ref="D21:I21" si="2">D16+D17+D18+D19+D20</f>
        <v>650</v>
      </c>
      <c r="E21" s="5">
        <f t="shared" si="2"/>
        <v>670.94</v>
      </c>
      <c r="F21" s="5">
        <f t="shared" si="2"/>
        <v>29.44</v>
      </c>
      <c r="G21" s="5">
        <f t="shared" si="2"/>
        <v>31.15</v>
      </c>
      <c r="H21" s="5">
        <f t="shared" si="2"/>
        <v>97.300000000000011</v>
      </c>
      <c r="I21" s="5">
        <f t="shared" si="2"/>
        <v>24.000000000000004</v>
      </c>
    </row>
    <row r="22" spans="1:9" ht="18.75">
      <c r="A22" s="3"/>
      <c r="B22" s="4" t="s">
        <v>41</v>
      </c>
      <c r="C22" s="31"/>
      <c r="D22" s="3"/>
      <c r="E22" s="3"/>
      <c r="F22" s="3"/>
      <c r="G22" s="3"/>
      <c r="H22" s="3"/>
      <c r="I22" s="3"/>
    </row>
    <row r="23" spans="1:9" ht="18.75">
      <c r="A23" s="3" t="s">
        <v>184</v>
      </c>
      <c r="B23" s="3" t="s">
        <v>185</v>
      </c>
      <c r="C23" s="31" t="s">
        <v>129</v>
      </c>
      <c r="D23" s="3">
        <v>100</v>
      </c>
      <c r="E23" s="3">
        <v>243</v>
      </c>
      <c r="F23" s="3">
        <v>6</v>
      </c>
      <c r="G23" s="3">
        <v>3.8</v>
      </c>
      <c r="H23" s="3">
        <v>9.4</v>
      </c>
      <c r="I23" s="3">
        <v>3.7</v>
      </c>
    </row>
    <row r="24" spans="1:9" ht="18.75">
      <c r="A24" s="3" t="s">
        <v>186</v>
      </c>
      <c r="B24" s="3" t="s">
        <v>187</v>
      </c>
      <c r="C24" s="31" t="s">
        <v>37</v>
      </c>
      <c r="D24" s="3">
        <v>150</v>
      </c>
      <c r="E24" s="3">
        <v>215</v>
      </c>
      <c r="F24" s="3">
        <v>3.6</v>
      </c>
      <c r="G24" s="3">
        <v>5.5</v>
      </c>
      <c r="H24" s="3">
        <v>37.5</v>
      </c>
      <c r="I24" s="3">
        <v>1.5</v>
      </c>
    </row>
    <row r="25" spans="1:9" ht="18.75">
      <c r="A25" s="3" t="s">
        <v>52</v>
      </c>
      <c r="B25" s="3" t="s">
        <v>188</v>
      </c>
      <c r="C25" s="31" t="s">
        <v>18</v>
      </c>
      <c r="D25" s="3">
        <v>180</v>
      </c>
      <c r="E25" s="3">
        <v>33.6</v>
      </c>
      <c r="F25" s="3">
        <v>0.12</v>
      </c>
      <c r="G25" s="3">
        <v>0.01</v>
      </c>
      <c r="H25" s="3">
        <v>8.4</v>
      </c>
      <c r="I25" s="3">
        <v>0.01</v>
      </c>
    </row>
    <row r="26" spans="1:9" ht="18.75">
      <c r="A26" s="3"/>
      <c r="B26" s="3" t="s">
        <v>55</v>
      </c>
      <c r="C26" s="31">
        <v>40</v>
      </c>
      <c r="D26" s="3">
        <v>40</v>
      </c>
      <c r="E26" s="3">
        <v>94.6</v>
      </c>
      <c r="F26" s="3">
        <v>3.2</v>
      </c>
      <c r="G26" s="3">
        <v>0.4</v>
      </c>
      <c r="H26" s="3">
        <v>19.32</v>
      </c>
      <c r="I26" s="3">
        <v>0</v>
      </c>
    </row>
    <row r="27" spans="1:9" ht="18.75">
      <c r="A27" s="3"/>
      <c r="B27" s="5" t="s">
        <v>108</v>
      </c>
      <c r="C27" s="6"/>
      <c r="D27" s="5">
        <f t="shared" ref="D27:I27" si="3">D23+D24+D25+D26</f>
        <v>470</v>
      </c>
      <c r="E27" s="5">
        <f t="shared" si="3"/>
        <v>586.20000000000005</v>
      </c>
      <c r="F27" s="5">
        <f t="shared" si="3"/>
        <v>12.919999999999998</v>
      </c>
      <c r="G27" s="5">
        <f t="shared" si="3"/>
        <v>9.7100000000000009</v>
      </c>
      <c r="H27" s="5">
        <f t="shared" si="3"/>
        <v>74.62</v>
      </c>
      <c r="I27" s="5">
        <f t="shared" si="3"/>
        <v>5.21</v>
      </c>
    </row>
    <row r="28" spans="1:9" ht="18.75">
      <c r="A28" s="3"/>
      <c r="B28" s="4" t="s">
        <v>46</v>
      </c>
      <c r="C28" s="31"/>
      <c r="D28" s="3"/>
      <c r="E28" s="3"/>
      <c r="F28" s="3"/>
      <c r="G28" s="3"/>
      <c r="H28" s="3"/>
      <c r="I28" s="3"/>
    </row>
    <row r="29" spans="1:9" ht="18.75">
      <c r="A29" s="3" t="s">
        <v>100</v>
      </c>
      <c r="B29" s="3" t="s">
        <v>297</v>
      </c>
      <c r="C29" s="31" t="s">
        <v>166</v>
      </c>
      <c r="D29" s="3">
        <v>210</v>
      </c>
      <c r="E29" s="3">
        <v>172</v>
      </c>
      <c r="F29" s="3">
        <v>3.9</v>
      </c>
      <c r="G29" s="3">
        <v>4.5</v>
      </c>
      <c r="H29" s="3">
        <v>24</v>
      </c>
      <c r="I29" s="3">
        <v>1.9</v>
      </c>
    </row>
    <row r="30" spans="1:9" ht="18.75">
      <c r="A30" s="15"/>
      <c r="B30" s="15" t="s">
        <v>298</v>
      </c>
      <c r="C30" s="23">
        <v>75</v>
      </c>
      <c r="D30" s="15">
        <v>40</v>
      </c>
      <c r="E30" s="15">
        <v>127.5</v>
      </c>
      <c r="F30" s="15">
        <v>3</v>
      </c>
      <c r="G30" s="15">
        <v>3.52</v>
      </c>
      <c r="H30" s="15">
        <v>1.27</v>
      </c>
      <c r="I30" s="15">
        <v>0</v>
      </c>
    </row>
    <row r="31" spans="1:9" ht="18.75">
      <c r="A31" s="3"/>
      <c r="B31" s="5" t="s">
        <v>108</v>
      </c>
      <c r="C31" s="30"/>
      <c r="D31" s="5">
        <f>D29+D30</f>
        <v>250</v>
      </c>
      <c r="E31" s="5">
        <f>E29+E30</f>
        <v>299.5</v>
      </c>
      <c r="F31" s="5">
        <f>F29+F30</f>
        <v>6.9</v>
      </c>
      <c r="G31" s="5">
        <f>G29+G30</f>
        <v>8.02</v>
      </c>
      <c r="H31" s="5">
        <f>H29+H30</f>
        <v>25.27</v>
      </c>
      <c r="I31" s="5">
        <f>I29</f>
        <v>1.9</v>
      </c>
    </row>
    <row r="32" spans="1:9" ht="18.75">
      <c r="A32" s="3"/>
      <c r="B32" s="7" t="s">
        <v>189</v>
      </c>
      <c r="C32" s="42"/>
      <c r="D32" s="7">
        <f>D10+D14+D21+D27+D31</f>
        <v>1870</v>
      </c>
      <c r="E32" s="7">
        <f>E10+E14+E21+E27+E31</f>
        <v>2002.26</v>
      </c>
      <c r="F32" s="7">
        <f>F10+F14+F21+F31</f>
        <v>47.5</v>
      </c>
      <c r="G32" s="7">
        <f>G10+G14+G21+G27+G31</f>
        <v>60.519999999999996</v>
      </c>
      <c r="H32" s="7">
        <f>H10+H14+H21+H27+H31</f>
        <v>277.99</v>
      </c>
      <c r="I32" s="7">
        <f>I10+I14+I21+I27+I31</f>
        <v>33.820000000000007</v>
      </c>
    </row>
  </sheetData>
  <pageMargins left="0.7" right="0.7" top="0.75" bottom="0.75" header="0.3" footer="0.3"/>
  <pageSetup paperSize="9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4"/>
  <sheetViews>
    <sheetView workbookViewId="0">
      <selection activeCell="B24" sqref="B24"/>
    </sheetView>
  </sheetViews>
  <sheetFormatPr defaultRowHeight="15"/>
  <cols>
    <col min="1" max="1" width="65" customWidth="1"/>
    <col min="2" max="2" width="71.85546875" customWidth="1"/>
    <col min="3" max="3" width="20.42578125" customWidth="1"/>
    <col min="4" max="4" width="28" customWidth="1"/>
    <col min="5" max="5" width="13.140625" customWidth="1"/>
  </cols>
  <sheetData>
    <row r="1" spans="1:9" ht="15.75" thickBot="1">
      <c r="A1" s="70" t="s">
        <v>281</v>
      </c>
    </row>
    <row r="2" spans="1:9">
      <c r="A2" t="s">
        <v>170</v>
      </c>
    </row>
    <row r="3" spans="1:9">
      <c r="A3" t="s">
        <v>190</v>
      </c>
      <c r="B3" s="13"/>
      <c r="C3" s="13"/>
      <c r="D3" s="13"/>
      <c r="E3" s="13"/>
      <c r="F3" s="13"/>
      <c r="G3" s="13"/>
      <c r="H3" s="13"/>
      <c r="I3" s="13"/>
    </row>
    <row r="4" spans="1:9" ht="18.75">
      <c r="A4" s="3" t="s">
        <v>2</v>
      </c>
      <c r="B4" s="2" t="s">
        <v>3</v>
      </c>
      <c r="C4" s="41" t="s">
        <v>4</v>
      </c>
      <c r="D4" s="2" t="s">
        <v>5</v>
      </c>
      <c r="E4" s="2" t="s">
        <v>6</v>
      </c>
      <c r="F4" s="2" t="s">
        <v>7</v>
      </c>
      <c r="G4" s="2"/>
      <c r="H4" s="2"/>
      <c r="I4" s="2"/>
    </row>
    <row r="5" spans="1:9" ht="18.75">
      <c r="A5" s="3"/>
      <c r="B5" s="2"/>
      <c r="C5" s="41"/>
      <c r="D5" s="2"/>
      <c r="E5" s="2"/>
      <c r="F5" s="2" t="s">
        <v>8</v>
      </c>
      <c r="G5" s="2" t="s">
        <v>9</v>
      </c>
      <c r="H5" s="2" t="s">
        <v>10</v>
      </c>
      <c r="I5" s="2" t="s">
        <v>11</v>
      </c>
    </row>
    <row r="6" spans="1:9" ht="18.75">
      <c r="A6" s="3"/>
      <c r="B6" s="4" t="s">
        <v>12</v>
      </c>
      <c r="C6" s="41"/>
      <c r="D6" s="2"/>
      <c r="E6" s="2"/>
      <c r="F6" s="2"/>
      <c r="G6" s="2"/>
      <c r="H6" s="2"/>
      <c r="I6" s="2"/>
    </row>
    <row r="7" spans="1:9" ht="18.75">
      <c r="A7" s="3" t="s">
        <v>204</v>
      </c>
      <c r="B7" s="3" t="s">
        <v>205</v>
      </c>
      <c r="C7" s="31" t="s">
        <v>97</v>
      </c>
      <c r="D7" s="3">
        <v>180</v>
      </c>
      <c r="E7" s="3">
        <v>380</v>
      </c>
      <c r="F7" s="3">
        <v>29.2</v>
      </c>
      <c r="G7" s="3">
        <v>9.25</v>
      </c>
      <c r="H7" s="3">
        <v>43.2</v>
      </c>
      <c r="I7" s="3">
        <v>0.2</v>
      </c>
    </row>
    <row r="8" spans="1:9" ht="18.75">
      <c r="A8" s="3" t="s">
        <v>194</v>
      </c>
      <c r="B8" s="3" t="s">
        <v>78</v>
      </c>
      <c r="C8" s="28" t="s">
        <v>18</v>
      </c>
      <c r="D8" s="3">
        <v>180</v>
      </c>
      <c r="E8" s="3">
        <v>78.5</v>
      </c>
      <c r="F8" s="3">
        <v>2.4</v>
      </c>
      <c r="G8" s="3">
        <v>1.2</v>
      </c>
      <c r="H8" s="3">
        <v>11.88</v>
      </c>
      <c r="I8" s="3">
        <v>0.47</v>
      </c>
    </row>
    <row r="9" spans="1:9" ht="18.75">
      <c r="A9" s="3" t="s">
        <v>195</v>
      </c>
      <c r="B9" s="3" t="s">
        <v>196</v>
      </c>
      <c r="C9" s="28" t="s">
        <v>21</v>
      </c>
      <c r="D9" s="3">
        <v>40</v>
      </c>
      <c r="E9" s="3">
        <v>136</v>
      </c>
      <c r="F9" s="3">
        <v>2.4500000000000002</v>
      </c>
      <c r="G9" s="3">
        <v>7.55</v>
      </c>
      <c r="H9" s="3">
        <v>14.62</v>
      </c>
      <c r="I9" s="3">
        <v>0</v>
      </c>
    </row>
    <row r="10" spans="1:9" ht="18.75">
      <c r="A10" s="3"/>
      <c r="B10" s="5" t="s">
        <v>108</v>
      </c>
      <c r="C10" s="43"/>
      <c r="D10" s="44">
        <f t="shared" ref="D10:I10" si="0">D7+D8+D9</f>
        <v>400</v>
      </c>
      <c r="E10" s="44">
        <f t="shared" si="0"/>
        <v>594.5</v>
      </c>
      <c r="F10" s="44">
        <f t="shared" si="0"/>
        <v>34.049999999999997</v>
      </c>
      <c r="G10" s="44">
        <f t="shared" si="0"/>
        <v>18</v>
      </c>
      <c r="H10" s="44">
        <f t="shared" si="0"/>
        <v>69.7</v>
      </c>
      <c r="I10" s="44">
        <f t="shared" si="0"/>
        <v>0.66999999999999993</v>
      </c>
    </row>
    <row r="11" spans="1:9" ht="18.75">
      <c r="D11" s="3"/>
      <c r="E11" s="3"/>
      <c r="F11" s="3"/>
      <c r="G11" s="3"/>
      <c r="H11" s="3"/>
      <c r="I11" s="3"/>
    </row>
    <row r="12" spans="1:9" ht="18.75">
      <c r="A12" s="3"/>
      <c r="B12" s="4" t="s">
        <v>22</v>
      </c>
      <c r="C12" s="28"/>
      <c r="D12" s="3"/>
      <c r="E12" s="3"/>
      <c r="F12" s="3"/>
      <c r="G12" s="3"/>
      <c r="H12" s="3"/>
      <c r="I12" s="3"/>
    </row>
    <row r="13" spans="1:9" ht="18.75">
      <c r="A13" s="3" t="s">
        <v>197</v>
      </c>
      <c r="B13" s="3" t="s">
        <v>24</v>
      </c>
      <c r="C13" s="28" t="s">
        <v>25</v>
      </c>
      <c r="D13" s="3">
        <v>150</v>
      </c>
      <c r="E13" s="3">
        <v>64</v>
      </c>
      <c r="F13" s="3">
        <v>0.8</v>
      </c>
      <c r="G13" s="3">
        <v>0</v>
      </c>
      <c r="H13" s="3">
        <v>15.15</v>
      </c>
      <c r="I13" s="3">
        <v>3</v>
      </c>
    </row>
    <row r="14" spans="1:9" ht="18.75">
      <c r="A14" s="3"/>
      <c r="B14" s="5" t="s">
        <v>108</v>
      </c>
      <c r="C14" s="45"/>
      <c r="D14" s="46">
        <f t="shared" ref="D14:I14" si="1">D13</f>
        <v>150</v>
      </c>
      <c r="E14" s="46">
        <f t="shared" si="1"/>
        <v>64</v>
      </c>
      <c r="F14" s="46">
        <f t="shared" si="1"/>
        <v>0.8</v>
      </c>
      <c r="G14" s="46">
        <f t="shared" si="1"/>
        <v>0</v>
      </c>
      <c r="H14" s="46">
        <f t="shared" si="1"/>
        <v>15.15</v>
      </c>
      <c r="I14" s="46">
        <f t="shared" si="1"/>
        <v>3</v>
      </c>
    </row>
    <row r="15" spans="1:9" ht="18.75">
      <c r="A15" s="3"/>
      <c r="B15" s="4" t="s">
        <v>26</v>
      </c>
      <c r="C15" s="28"/>
      <c r="D15" s="3"/>
      <c r="E15" s="3"/>
      <c r="F15" s="3"/>
      <c r="G15" s="3"/>
      <c r="H15" s="3"/>
      <c r="I15" s="3"/>
    </row>
    <row r="16" spans="1:9" ht="18.75">
      <c r="A16" s="3" t="s">
        <v>198</v>
      </c>
      <c r="B16" s="3" t="s">
        <v>304</v>
      </c>
      <c r="C16" s="31">
        <v>40</v>
      </c>
      <c r="D16" s="3">
        <v>40</v>
      </c>
      <c r="E16" s="3">
        <v>51.7</v>
      </c>
      <c r="F16" s="3">
        <v>0.5</v>
      </c>
      <c r="G16" s="3">
        <v>3.9</v>
      </c>
      <c r="H16" s="3">
        <v>3.2</v>
      </c>
      <c r="I16" s="3">
        <v>2.2400000000000002</v>
      </c>
    </row>
    <row r="17" spans="1:9" ht="18.75">
      <c r="A17" s="3" t="s">
        <v>199</v>
      </c>
      <c r="B17" s="3" t="s">
        <v>200</v>
      </c>
      <c r="C17" s="31">
        <v>200</v>
      </c>
      <c r="D17" s="3">
        <v>200</v>
      </c>
      <c r="E17" s="3">
        <v>155.5</v>
      </c>
      <c r="F17" s="3">
        <v>8.69</v>
      </c>
      <c r="G17" s="3">
        <v>6.92</v>
      </c>
      <c r="H17" s="3">
        <v>13.83</v>
      </c>
      <c r="I17" s="3">
        <v>14.56</v>
      </c>
    </row>
    <row r="18" spans="1:9" ht="18.75">
      <c r="A18" s="3" t="s">
        <v>201</v>
      </c>
      <c r="B18" s="3" t="s">
        <v>284</v>
      </c>
      <c r="C18" s="31">
        <v>50</v>
      </c>
      <c r="D18" s="3">
        <v>50</v>
      </c>
      <c r="E18" s="3">
        <v>130</v>
      </c>
      <c r="F18" s="3">
        <v>5.5</v>
      </c>
      <c r="G18" s="3">
        <v>11.95</v>
      </c>
      <c r="H18" s="3">
        <v>0.2</v>
      </c>
      <c r="I18" s="3">
        <v>0</v>
      </c>
    </row>
    <row r="19" spans="1:9" ht="18.75">
      <c r="A19" s="3" t="s">
        <v>202</v>
      </c>
      <c r="B19" s="3" t="s">
        <v>283</v>
      </c>
      <c r="C19" s="31" t="s">
        <v>37</v>
      </c>
      <c r="D19" s="3">
        <v>150</v>
      </c>
      <c r="E19" s="3">
        <v>240</v>
      </c>
      <c r="F19" s="3">
        <v>16.899999999999999</v>
      </c>
      <c r="G19" s="3">
        <v>3.75</v>
      </c>
      <c r="H19" s="3">
        <v>37.200000000000003</v>
      </c>
      <c r="I19" s="3">
        <v>0</v>
      </c>
    </row>
    <row r="20" spans="1:9" ht="18.75">
      <c r="A20" s="15" t="s">
        <v>218</v>
      </c>
      <c r="B20" s="15" t="s">
        <v>220</v>
      </c>
      <c r="C20" s="23" t="s">
        <v>18</v>
      </c>
      <c r="D20" s="15">
        <v>180</v>
      </c>
      <c r="E20" s="15">
        <v>55.2</v>
      </c>
      <c r="F20" s="15">
        <v>0.5</v>
      </c>
      <c r="G20" s="15">
        <v>0</v>
      </c>
      <c r="H20" s="15">
        <v>25.1</v>
      </c>
      <c r="I20" s="15">
        <v>0</v>
      </c>
    </row>
    <row r="21" spans="1:9" ht="18.75">
      <c r="A21" s="3"/>
      <c r="B21" s="3" t="s">
        <v>40</v>
      </c>
      <c r="C21" s="31">
        <v>50</v>
      </c>
      <c r="D21" s="3">
        <v>50</v>
      </c>
      <c r="E21" s="3">
        <v>75</v>
      </c>
      <c r="F21" s="3">
        <v>5</v>
      </c>
      <c r="G21" s="3">
        <v>0.9</v>
      </c>
      <c r="H21" s="3">
        <v>29.6</v>
      </c>
      <c r="I21" s="3">
        <v>0</v>
      </c>
    </row>
    <row r="22" spans="1:9" ht="18.75">
      <c r="A22" s="3"/>
      <c r="B22" s="5" t="s">
        <v>108</v>
      </c>
      <c r="C22" s="47"/>
      <c r="D22" s="46">
        <f>D16+D17+D18+D19+D20+D21</f>
        <v>670</v>
      </c>
      <c r="E22" s="46">
        <f t="shared" ref="E22:I22" si="2">E16+E17+E18+E19+E20+E21</f>
        <v>707.40000000000009</v>
      </c>
      <c r="F22" s="46">
        <f t="shared" si="2"/>
        <v>37.089999999999996</v>
      </c>
      <c r="G22" s="46">
        <f t="shared" si="2"/>
        <v>27.419999999999998</v>
      </c>
      <c r="H22" s="46">
        <f t="shared" si="2"/>
        <v>109.13</v>
      </c>
      <c r="I22" s="46">
        <f t="shared" si="2"/>
        <v>16.8</v>
      </c>
    </row>
    <row r="23" spans="1:9" ht="18.75">
      <c r="A23" s="3"/>
      <c r="B23" s="4" t="s">
        <v>46</v>
      </c>
      <c r="C23" s="31"/>
      <c r="D23" s="3"/>
      <c r="E23" s="3"/>
      <c r="F23" s="3"/>
      <c r="G23" s="3"/>
      <c r="H23" s="3"/>
      <c r="I23" s="3"/>
    </row>
    <row r="24" spans="1:9" ht="18.75">
      <c r="A24" s="3" t="s">
        <v>203</v>
      </c>
      <c r="B24" s="3" t="s">
        <v>305</v>
      </c>
      <c r="C24" s="31">
        <v>40</v>
      </c>
      <c r="D24" s="3">
        <v>40</v>
      </c>
      <c r="E24" s="3">
        <v>38</v>
      </c>
      <c r="F24" s="3">
        <v>0.56999999999999995</v>
      </c>
      <c r="G24" s="3">
        <v>2.4</v>
      </c>
      <c r="H24" s="3">
        <v>3.3</v>
      </c>
      <c r="I24" s="3">
        <v>3.8</v>
      </c>
    </row>
    <row r="25" spans="1:9" ht="18.75">
      <c r="A25" s="3" t="s">
        <v>191</v>
      </c>
      <c r="B25" s="3" t="s">
        <v>192</v>
      </c>
      <c r="C25" s="28" t="s">
        <v>193</v>
      </c>
      <c r="D25" s="3">
        <v>155</v>
      </c>
      <c r="E25" s="3">
        <v>199</v>
      </c>
      <c r="F25" s="3">
        <v>6.3</v>
      </c>
      <c r="G25" s="3">
        <v>6.4</v>
      </c>
      <c r="H25" s="3">
        <v>24</v>
      </c>
      <c r="I25" s="3">
        <v>3.2</v>
      </c>
    </row>
    <row r="26" spans="1:9" ht="18.75">
      <c r="A26" s="3" t="s">
        <v>100</v>
      </c>
      <c r="B26" s="3" t="s">
        <v>206</v>
      </c>
      <c r="C26" s="31" t="s">
        <v>18</v>
      </c>
      <c r="D26" s="3">
        <v>180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7" spans="1:9" ht="18.75">
      <c r="A27" s="3"/>
      <c r="B27" s="3" t="s">
        <v>53</v>
      </c>
      <c r="C27" s="31" t="s">
        <v>54</v>
      </c>
      <c r="D27" s="3">
        <v>40</v>
      </c>
      <c r="E27" s="3">
        <v>46.9</v>
      </c>
      <c r="F27" s="3">
        <v>0.04</v>
      </c>
      <c r="G27" s="3">
        <v>0.27</v>
      </c>
      <c r="H27" s="3">
        <v>10.3</v>
      </c>
      <c r="I27" s="3">
        <v>5</v>
      </c>
    </row>
    <row r="28" spans="1:9" ht="18.75">
      <c r="A28" s="3"/>
      <c r="B28" s="3" t="s">
        <v>55</v>
      </c>
      <c r="C28" s="31">
        <v>40</v>
      </c>
      <c r="D28" s="3">
        <v>40</v>
      </c>
      <c r="E28" s="3">
        <v>94.6</v>
      </c>
      <c r="F28" s="3">
        <v>3.2</v>
      </c>
      <c r="G28" s="3">
        <v>0.4</v>
      </c>
      <c r="H28" s="3">
        <v>19.32</v>
      </c>
      <c r="I28" s="3">
        <v>0</v>
      </c>
    </row>
    <row r="29" spans="1:9" ht="18.75">
      <c r="A29" s="3"/>
      <c r="B29" s="5" t="s">
        <v>108</v>
      </c>
      <c r="C29" s="46"/>
      <c r="D29" s="46">
        <f t="shared" ref="D29:I29" si="3">D24+D25+D26+D27+D28</f>
        <v>455</v>
      </c>
      <c r="E29" s="46">
        <f t="shared" si="3"/>
        <v>378.5</v>
      </c>
      <c r="F29" s="46">
        <f t="shared" si="3"/>
        <v>10.11</v>
      </c>
      <c r="G29" s="46">
        <f t="shared" si="3"/>
        <v>9.4700000000000006</v>
      </c>
      <c r="H29" s="46">
        <f t="shared" si="3"/>
        <v>56.92</v>
      </c>
      <c r="I29" s="46">
        <f t="shared" si="3"/>
        <v>12</v>
      </c>
    </row>
    <row r="30" spans="1:9" ht="18.75">
      <c r="A30" s="3"/>
      <c r="B30" s="4" t="s">
        <v>41</v>
      </c>
      <c r="C30" s="31"/>
      <c r="D30" s="3"/>
      <c r="E30" s="3"/>
      <c r="F30" s="3"/>
      <c r="G30" s="3"/>
      <c r="H30" s="3"/>
      <c r="I30" s="3"/>
    </row>
    <row r="31" spans="1:9" ht="18.75">
      <c r="A31" s="3" t="s">
        <v>100</v>
      </c>
      <c r="B31" s="3" t="s">
        <v>299</v>
      </c>
      <c r="C31" s="31" t="s">
        <v>44</v>
      </c>
      <c r="D31" s="3">
        <v>200</v>
      </c>
      <c r="E31" s="3">
        <v>163.80000000000001</v>
      </c>
      <c r="F31" s="3">
        <v>4.9000000000000004</v>
      </c>
      <c r="G31" s="3">
        <v>4.3</v>
      </c>
      <c r="H31" s="3">
        <v>23.1</v>
      </c>
      <c r="I31" s="3">
        <v>1.4</v>
      </c>
    </row>
    <row r="32" spans="1:9" ht="18.75">
      <c r="A32" s="3"/>
      <c r="B32" s="3" t="s">
        <v>45</v>
      </c>
      <c r="C32" s="31">
        <v>50</v>
      </c>
      <c r="D32" s="3">
        <v>50</v>
      </c>
      <c r="E32" s="3">
        <v>106</v>
      </c>
      <c r="F32" s="3">
        <v>5.5</v>
      </c>
      <c r="G32" s="3">
        <v>0.6</v>
      </c>
      <c r="H32" s="3">
        <v>10.3</v>
      </c>
      <c r="I32" s="3">
        <v>0</v>
      </c>
    </row>
    <row r="33" spans="1:9" ht="18.75">
      <c r="A33" s="3"/>
      <c r="B33" s="5" t="s">
        <v>108</v>
      </c>
      <c r="C33" s="47"/>
      <c r="D33" s="46">
        <f t="shared" ref="D33:I33" si="4">D31+D32</f>
        <v>250</v>
      </c>
      <c r="E33" s="46">
        <f t="shared" si="4"/>
        <v>269.8</v>
      </c>
      <c r="F33" s="46">
        <f t="shared" si="4"/>
        <v>10.4</v>
      </c>
      <c r="G33" s="46">
        <f t="shared" si="4"/>
        <v>4.8999999999999995</v>
      </c>
      <c r="H33" s="46">
        <f t="shared" si="4"/>
        <v>33.400000000000006</v>
      </c>
      <c r="I33" s="46">
        <f t="shared" si="4"/>
        <v>1.4</v>
      </c>
    </row>
    <row r="34" spans="1:9" ht="18.75">
      <c r="A34" s="3"/>
      <c r="B34" s="7" t="s">
        <v>207</v>
      </c>
      <c r="C34" s="7"/>
      <c r="D34" s="7">
        <f>D10+D14+D22+D29+D33</f>
        <v>1925</v>
      </c>
      <c r="E34" s="7">
        <f>E10+E14+E22+E33+E29</f>
        <v>2014.2</v>
      </c>
      <c r="F34" s="7">
        <f>F10+F14+F22+F33+F29</f>
        <v>92.45</v>
      </c>
      <c r="G34" s="7">
        <f>G10+G14+G22+G33+G29</f>
        <v>59.79</v>
      </c>
      <c r="H34" s="7">
        <f>H10+H14+H22+H33+H29</f>
        <v>284.3</v>
      </c>
      <c r="I34" s="7">
        <f>I10+I14+I22+I33+I29</f>
        <v>33.869999999999997</v>
      </c>
    </row>
  </sheetData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ДЕНЬ 10 пятница </vt:lpstr>
      <vt:lpstr>ДЕНЬ 1 понедельник </vt:lpstr>
      <vt:lpstr>день  2  вторник</vt:lpstr>
      <vt:lpstr>день  3 среда  </vt:lpstr>
      <vt:lpstr>день 4 четверг</vt:lpstr>
      <vt:lpstr>день 5 пятница </vt:lpstr>
      <vt:lpstr>день 6 понедельник</vt:lpstr>
      <vt:lpstr>день 7 вторник</vt:lpstr>
      <vt:lpstr>день 8 среда</vt:lpstr>
      <vt:lpstr>день 9 четверг.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2022-03-23T01:43:09Z</dcterms:modified>
</cp:coreProperties>
</file>